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comments1.xml" ContentType="application/vnd.openxmlformats-officedocument.spreadsheetml.comments+xml"/>
  <Override PartName="/xl/worksheets/sheet2.xml" ContentType="application/vnd.openxmlformats-officedocument.spreadsheetml.worksheet+xml"/>
  <Override PartName="/xl/comments2.xml" ContentType="application/vnd.openxmlformats-officedocument.spreadsheetml.comments+xml"/>
  <Override PartName="/xl/worksheets/sheet3.xml" ContentType="application/vnd.openxmlformats-officedocument.spreadsheetml.worksheet+xml"/>
  <Override PartName="/xl/comments3.xml" ContentType="application/vnd.openxmlformats-officedocument.spreadsheetml.comments+xml"/>
  <Override PartName="/xl/worksheets/sheet4.xml" ContentType="application/vnd.openxmlformats-officedocument.spreadsheetml.worksheet+xml"/>
  <Override PartName="/xl/comments4.xml" ContentType="application/vnd.openxmlformats-officedocument.spreadsheetml.comments+xml"/>
  <Override PartName="/xl/worksheets/sheet5.xml" ContentType="application/vnd.openxmlformats-officedocument.spreadsheetml.worksheet+xml"/>
  <Override PartName="/xl/comments5.xml" ContentType="application/vnd.openxmlformats-officedocument.spreadsheetml.comments+xml"/>
  <Override PartName="/xl/worksheets/sheet6.xml" ContentType="application/vnd.openxmlformats-officedocument.spreadsheetml.worksheet+xml"/>
  <Override PartName="/xl/comments6.xml" ContentType="application/vnd.openxmlformats-officedocument.spreadsheetml.comments+xml"/>
</Types>
</file>

<file path=_rels/.rels>&#65279;<?xml version="1.0" encoding="utf-8"?><Relationships xmlns="http://schemas.openxmlformats.org/package/2006/relationships"><Relationship Type="http://schemas.openxmlformats.org/officeDocument/2006/relationships/officeDocument" Target="/xl/workbook.xml" Id="Rf3b41c9ad4de4af5" /></Relationships>
</file>

<file path=xl/workbook.xml><?xml version="1.0" encoding="utf-8"?>
<x:workbook xmlns:x="http://schemas.openxmlformats.org/spreadsheetml/2006/main">
  <x:sheets>
    <x:sheet xmlns:r="http://schemas.openxmlformats.org/officeDocument/2006/relationships" name="放電時間" sheetId="1" r:id="R7c75d01b364f4a56"/>
    <x:sheet xmlns:r="http://schemas.openxmlformats.org/officeDocument/2006/relationships" name="卒FIT蓄電" sheetId="2" r:id="Re25837d3f8984612"/>
    <x:sheet xmlns:r="http://schemas.openxmlformats.org/officeDocument/2006/relationships" name="昼間給湯" sheetId="3" r:id="Re6c6dc366d0f4d0d"/>
    <x:sheet xmlns:r="http://schemas.openxmlformats.org/officeDocument/2006/relationships" name="PPA支払" sheetId="4" r:id="R0450bf3dc47948c6"/>
    <x:sheet xmlns:r="http://schemas.openxmlformats.org/officeDocument/2006/relationships" name="複数拠点需給" sheetId="5" r:id="Rea141cd22a98491f"/>
    <x:sheet xmlns:r="http://schemas.openxmlformats.org/officeDocument/2006/relationships" name="30分と60分" sheetId="6" r:id="Ra04c7eb49b5b4fa3"/>
  </x:sheets>
</x:workbook>
</file>

<file path=xl/comments1.xml><?xml version="1.0" encoding="utf-8"?>
<x:comments xmlns:x="http://schemas.openxmlformats.org/spreadsheetml/2006/main">
  <x:authors>
    <x:author/>
  </x:authors>
  <x:commentList>
    <x:comment ref="D25" authorId="0">
      <x:text>
        <x:r>
          <x:t>https://www.enegaeru.com/summaryofindustrialenergystoragesystemmanufacturersin2025</x:t>
        </x:r>
      </x:text>
    </x:comment>
  </x:commentList>
</x:comments>
</file>

<file path=xl/comments2.xml><?xml version="1.0" encoding="utf-8"?>
<x:comments xmlns:x="http://schemas.openxmlformats.org/spreadsheetml/2006/main">
  <x:authors>
    <x:author/>
  </x:authors>
  <x:commentList>
    <x:comment ref="D25" authorId="0">
      <x:text>
        <x:r>
          <x:t>https://www.enegaeru.com/solarpower-salesprice-10yearslater</x:t>
        </x:r>
      </x:text>
    </x:comment>
  </x:commentList>
</x:comments>
</file>

<file path=xl/comments3.xml><?xml version="1.0" encoding="utf-8"?>
<x:comments xmlns:x="http://schemas.openxmlformats.org/spreadsheetml/2006/main">
  <x:authors>
    <x:author/>
  </x:authors>
  <x:commentList>
    <x:comment ref="D25" authorId="0">
      <x:text>
        <x:r>
          <x:t>https://www.enegaeru.com/economicimpactsimulationofohisamaecocute-daytimeheating</x:t>
        </x:r>
      </x:text>
    </x:comment>
  </x:commentList>
</x:comments>
</file>

<file path=xl/comments4.xml><?xml version="1.0" encoding="utf-8"?>
<x:comments xmlns:x="http://schemas.openxmlformats.org/spreadsheetml/2006/main">
  <x:authors>
    <x:author/>
  </x:authors>
  <x:commentList>
    <x:comment ref="D25" authorId="0">
      <x:text>
        <x:r>
          <x:t>https://www.enegaeru.com/industrialsolarandbattery-ppa</x:t>
        </x:r>
      </x:text>
    </x:comment>
  </x:commentList>
</x:comments>
</file>

<file path=xl/comments5.xml><?xml version="1.0" encoding="utf-8"?>
<x:comments xmlns:x="http://schemas.openxmlformats.org/spreadsheetml/2006/main">
  <x:authors>
    <x:author/>
  </x:authors>
  <x:commentList>
    <x:comment ref="D25" authorId="0">
      <x:text>
        <x:r>
          <x:t>https://www.enegaeru.com/complete-guide-to-off-site-ppas-for-multiple-consumers-and-multiple-powerplants</x:t>
        </x:r>
      </x:text>
    </x:comment>
  </x:commentList>
</x:comments>
</file>

<file path=xl/comments6.xml><?xml version="1.0" encoding="utf-8"?>
<x:comments xmlns:x="http://schemas.openxmlformats.org/spreadsheetml/2006/main">
  <x:authors>
    <x:author/>
  </x:authors>
  <x:commentList>
    <x:comment ref="D25" authorId="0">
      <x:text>
        <x:r>
          <x:t>https://www.enegaeru.com/electricity-consumption-calculation</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
  </x:numFmts>
  <x:fonts count="5">
    <x:font>
      <x:sz val="11"/>
      <x:name val="Carlito"/>
    </x:font>
    <x:font>
      <x:sz val="11"/>
      <x:color rgb="FF24332F"/>
      <x:name val="Arial"/>
    </x:font>
    <x:font>
      <x:b/>
      <x:sz val="15"/>
      <x:color rgb="FF0F766E"/>
      <x:name val="Arial"/>
    </x:font>
    <x:font>
      <x:b/>
      <x:sz val="11"/>
      <x:color rgb="FF24332F"/>
      <x:name val="Arial"/>
    </x:font>
    <x:font>
      <x:b/>
      <x:sz val="11"/>
      <x:color rgb="FFFFFFFF"/>
      <x:name val="Arial"/>
    </x:font>
  </x:fonts>
  <x:fills count="5">
    <x:fill>
      <x:patternFill patternType="none"/>
    </x:fill>
    <x:fill>
      <x:patternFill patternType="gray125"/>
    </x:fill>
    <x:fill>
      <x:patternFill patternType="solid">
        <x:fgColor rgb="FFE6F2EF"/>
      </x:patternFill>
    </x:fill>
    <x:fill>
      <x:patternFill patternType="solid">
        <x:fgColor rgb="FF0F766E"/>
      </x:patternFill>
    </x:fill>
    <x:fill>
      <x:patternFill patternType="solid">
        <x:fgColor rgb="FFF0F2F1"/>
      </x:patternFill>
    </x:fill>
  </x:fills>
  <x:borders count="1">
    <x:border/>
  </x:borders>
  <x:cellStyleXfs count="1">
    <x:xf numFmtId="0" fontId="0" fillId="0" borderId="0"/>
  </x:cellStyleXfs>
  <x:cellXfs count="13">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0" fontId="1" fillId="4"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0" fontId="3" fillId="2"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bcf84eefceb4534" /><Relationship Type="http://schemas.openxmlformats.org/officeDocument/2006/relationships/theme" Target="/xl/theme/theme1.xml" Id="Ra19d84c0676e472f" /><Relationship Type="http://schemas.openxmlformats.org/officeDocument/2006/relationships/sharedStrings" Target="/xl/sharedStrings.xml" Id="R8c74098f71c7466b" /><Relationship Type="http://schemas.openxmlformats.org/officeDocument/2006/relationships/worksheet" Target="/xl/worksheets/sheet1.xml" Id="R7c75d01b364f4a56" /><Relationship Type="http://schemas.openxmlformats.org/officeDocument/2006/relationships/worksheet" Target="/xl/worksheets/sheet2.xml" Id="Re25837d3f8984612" /><Relationship Type="http://schemas.openxmlformats.org/officeDocument/2006/relationships/worksheet" Target="/xl/worksheets/sheet3.xml" Id="Re6c6dc366d0f4d0d" /><Relationship Type="http://schemas.openxmlformats.org/officeDocument/2006/relationships/worksheet" Target="/xl/worksheets/sheet4.xml" Id="R0450bf3dc47948c6" /><Relationship Type="http://schemas.openxmlformats.org/officeDocument/2006/relationships/worksheet" Target="/xl/worksheets/sheet5.xml" Id="Rea141cd22a98491f" /><Relationship Type="http://schemas.openxmlformats.org/officeDocument/2006/relationships/worksheet" Target="/xl/worksheets/sheet6.xml" Id="Ra04c7eb49b5b4fa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comments" Target="/xl/comments1.xml" Id="R6fccdb85e94c4b3e" /><Relationship Type="http://schemas.openxmlformats.org/officeDocument/2006/relationships/vmlDrawing" Target="/xl/drawings/vmldrawing.vml" Id="R7dc0b22c1a7e48f0" /></Relationships>
</file>

<file path=xl/worksheets/_rels/sheet2.xml.rels>&#65279;<?xml version="1.0" encoding="utf-8"?><Relationships xmlns="http://schemas.openxmlformats.org/package/2006/relationships"><Relationship Type="http://schemas.openxmlformats.org/officeDocument/2006/relationships/comments" Target="/xl/comments2.xml" Id="Racfeb530833b4ebb" /><Relationship Type="http://schemas.openxmlformats.org/officeDocument/2006/relationships/vmlDrawing" Target="/xl/drawings/vmldrawing2.vml" Id="R8b9b922c0ff5409d" /></Relationships>
</file>

<file path=xl/worksheets/_rels/sheet3.xml.rels>&#65279;<?xml version="1.0" encoding="utf-8"?><Relationships xmlns="http://schemas.openxmlformats.org/package/2006/relationships"><Relationship Type="http://schemas.openxmlformats.org/officeDocument/2006/relationships/comments" Target="/xl/comments3.xml" Id="R0e271062cfcf43f7" /><Relationship Type="http://schemas.openxmlformats.org/officeDocument/2006/relationships/vmlDrawing" Target="/xl/drawings/vmldrawing3.vml" Id="Rf073ac0c0ce142c5" /></Relationships>
</file>

<file path=xl/worksheets/_rels/sheet4.xml.rels>&#65279;<?xml version="1.0" encoding="utf-8"?><Relationships xmlns="http://schemas.openxmlformats.org/package/2006/relationships"><Relationship Type="http://schemas.openxmlformats.org/officeDocument/2006/relationships/comments" Target="/xl/comments4.xml" Id="R84e8d0ff680842a8" /><Relationship Type="http://schemas.openxmlformats.org/officeDocument/2006/relationships/vmlDrawing" Target="/xl/drawings/vmldrawing4.vml" Id="Rc88a9d78d17f4ba9" /></Relationships>
</file>

<file path=xl/worksheets/_rels/sheet5.xml.rels>&#65279;<?xml version="1.0" encoding="utf-8"?><Relationships xmlns="http://schemas.openxmlformats.org/package/2006/relationships"><Relationship Type="http://schemas.openxmlformats.org/officeDocument/2006/relationships/comments" Target="/xl/comments5.xml" Id="Raa28d200798e4b78" /><Relationship Type="http://schemas.openxmlformats.org/officeDocument/2006/relationships/vmlDrawing" Target="/xl/drawings/vmldrawing5.vml" Id="R4509b23ee8914e85" /></Relationships>
</file>

<file path=xl/worksheets/_rels/sheet6.xml.rels>&#65279;<?xml version="1.0" encoding="utf-8"?><Relationships xmlns="http://schemas.openxmlformats.org/package/2006/relationships"><Relationship Type="http://schemas.openxmlformats.org/officeDocument/2006/relationships/comments" Target="/xl/comments6.xml" Id="Ra63e6888a6d84fa8" /><Relationship Type="http://schemas.openxmlformats.org/officeDocument/2006/relationships/vmlDrawing" Target="/xl/drawings/vmldrawing6.vml" Id="R8b1494b98c2d43e1" /></Relationships>
</file>

<file path=xl/worksheets/sheet1.xml><?xml version="1.0" encoding="utf-8"?>
<x:worksheet xmlns:x="http://schemas.openxmlformats.org/spreadsheetml/2006/main">
  <x:sheetPr>
    <x:tabColor rgb="FF0F766E"/>
  </x:sheetPr>
  <x:sheetViews>
    <x:sheetView showGridLines="0" workbookViewId="0"/>
  </x:sheetViews>
  <x:sheetFormatPr defaultRowHeight="15"/>
  <x:cols>
    <x:col min="1" max="1" width="49" hidden="0" customWidth="1"/>
    <x:col min="2" max="2" width="24" hidden="0" customWidth="1"/>
    <x:col min="3" max="3" width="19" hidden="0" customWidth="1"/>
    <x:col min="4" max="4" width="76" hidden="0" customWidth="1"/>
  </x:cols>
  <x:sheetData>
    <x:row r="1" ht="52" customHeight="1">
      <x:c r="A1" s="4" t="str">
        <x:v>蓄電池の出力と持続時間</x:v>
      </x:c>
      <x:c r="B1" s="3"/>
      <x:c r="C1" s="3"/>
      <x:c r="D1" s="3"/>
    </x:row>
    <x:row r="2" ht="44" customHeight="1">
      <x:c r="A2" s="3" t="str">
        <x:v>初期値は計算説明用の仮定です。相場ではありません。</x:v>
      </x:c>
      <x:c r="B2" s="3"/>
      <x:c r="C2" s="3"/>
      <x:c r="D2" s="3"/>
    </x:row>
    <x:row r="3" ht="105" customHeight="1">
      <x:c r="A3" s="6" t="str">
        <x:v>供給可能出力での持続時間</x:v>
      </x:c>
      <x:c r="B3" s="12" t="n">
        <x:f>B18</x:f>
        <x:v>1.9</x:v>
      </x:c>
      <x:c r="C3" s="6" t="str">
        <x:v>時間</x:v>
      </x:c>
      <x:c r="D3" s="3" t="str">
        <x:v>出力不足の場合、表示時間は負荷全体を賄える時間ではありません。温度・劣化・待機電力・補機・制御遅延を含まない単純計算です。</x:v>
      </x:c>
    </x:row>
    <x:row r="4" ht="34" customHeight="1">
      <x:c r="A4" s="3"/>
      <x:c r="B4" s="3"/>
      <x:c r="C4" s="3"/>
      <x:c r="D4" s="3"/>
    </x:row>
    <x:row r="5" ht="44" customHeight="1">
      <x:c r="A5" s="3" t="str">
        <x:v>入力欄は薄いグレー。B8以降の値を変更できます。</x:v>
      </x:c>
      <x:c r="B5" s="3"/>
      <x:c r="C5" s="3"/>
      <x:c r="D5" s="3"/>
    </x:row>
    <x:row r="6" ht="34" customHeight="1">
      <x:c r="A6" s="3" t="str">
        <x:v>入力の確認</x:v>
      </x:c>
      <x:c r="B6" s="3" t="str">
        <x:f>IF(AND(COUNT(B8:B12)=5,MIN(B8:B12)&gt;=0,B9&lt;=B8,B10&gt;0,B10&lt;=1,B11&gt;0,B12&gt;0),"OK","入力確認")</x:f>
        <x:v>OK</x:v>
      </x:c>
      <x:c r="C6" s="3"/>
      <x:c r="D6" s="3"/>
    </x:row>
    <x:row r="7" ht="34" customHeight="1">
      <x:c r="A7" s="8" t="str">
        <x:v>項目</x:v>
      </x:c>
      <x:c r="B7" s="8" t="str">
        <x:v>入力値</x:v>
      </x:c>
      <x:c r="C7" s="8" t="str">
        <x:v>単位</x:v>
      </x:c>
      <x:c r="D7" s="8" t="str">
        <x:v>条件</x:v>
      </x:c>
    </x:row>
    <x:row r="8" ht="34" customHeight="1">
      <x:c r="A8" s="3" t="str">
        <x:v>開始時の蓄電量</x:v>
      </x:c>
      <x:c r="B8" s="10" t="n">
        <x:v>100</x:v>
      </x:c>
      <x:c r="C8" s="3" t="str">
        <x:v>kWh・DC</x:v>
      </x:c>
      <x:c r="D8" s="3" t="str">
        <x:v>公称容量ではなく、開始時点で電池に残る量</x:v>
      </x:c>
    </x:row>
    <x:row r="9" ht="34" customHeight="1">
      <x:c r="A9" s="3" t="str">
        <x:v>残しておく電力量</x:v>
      </x:c>
      <x:c r="B9" s="10" t="n">
        <x:v>20</x:v>
      </x:c>
      <x:c r="C9" s="3" t="str">
        <x:v>kWh・DC</x:v>
      </x:c>
      <x:c r="D9" s="3" t="str">
        <x:v>停電への備え等。開始時の蓄電量以下</x:v>
      </x:c>
    </x:row>
    <x:row r="10" ht="34" customHeight="1">
      <x:c r="A10" s="3" t="str">
        <x:v>放電変換効率</x:v>
      </x:c>
      <x:c r="B10" s="10" t="n">
        <x:v>0.95</x:v>
      </x:c>
      <x:c r="C10" s="3" t="str">
        <x:v>比率</x:v>
      </x:c>
      <x:c r="D10" s="3" t="str">
        <x:v>AC出力へ変換する効率。往復効率とは区別</x:v>
      </x:c>
    </x:row>
    <x:row r="11" ht="34" customHeight="1">
      <x:c r="A11" s="3" t="str">
        <x:v>放電出力の上限</x:v>
      </x:c>
      <x:c r="B11" s="10" t="n">
        <x:v>40</x:v>
      </x:c>
      <x:c r="C11" s="3" t="str">
        <x:v>kW・AC</x:v>
      </x:c>
      <x:c r="D11" s="3" t="str">
        <x:v>温度や制御による制限がない仮定</x:v>
      </x:c>
    </x:row>
    <x:row r="12" ht="34" customHeight="1">
      <x:c r="A12" s="3" t="str">
        <x:v>供給したい一定負荷</x:v>
      </x:c>
      <x:c r="B12" s="10" t="n">
        <x:v>40</x:v>
      </x:c>
      <x:c r="C12" s="3" t="str">
        <x:v>kW・AC</x:v>
      </x:c>
      <x:c r="D12" s="3" t="str">
        <x:v>起動電流や短時間の変動は別途確認</x:v>
      </x:c>
    </x:row>
    <x:row r="13" ht="34" customHeight="1">
      <x:c r="A13" s="3"/>
      <x:c r="B13" s="3"/>
      <x:c r="C13" s="3"/>
      <x:c r="D13" s="3"/>
    </x:row>
    <x:row r="14" ht="34" customHeight="1">
      <x:c r="A14" s="3"/>
      <x:c r="B14" s="3"/>
      <x:c r="C14" s="3"/>
      <x:c r="D14" s="3"/>
    </x:row>
    <x:row r="15" ht="34" customHeight="1">
      <x:c r="A15" s="5" t="str">
        <x:v>計算の内訳</x:v>
      </x:c>
      <x:c r="B15" s="5" t="str">
        <x:v>計算結果</x:v>
      </x:c>
      <x:c r="C15" s="5" t="str">
        <x:v>単位</x:v>
      </x:c>
      <x:c r="D15" s="5" t="str">
        <x:v>計算方法</x:v>
      </x:c>
    </x:row>
    <x:row r="16" ht="34" customHeight="1">
      <x:c r="A16" s="3" t="str">
        <x:v>ACで供給できる電力量</x:v>
      </x:c>
      <x:c r="B16" s="11" t="n">
        <x:f>IF($B$6="OK",(B8-B9)*B10,"入力確認")</x:f>
        <x:v>76</x:v>
      </x:c>
      <x:c r="C16" s="3" t="str">
        <x:v>kWh</x:v>
      </x:c>
      <x:c r="D16" s="3" t="str">
        <x:v>(B8-B9)*B10</x:v>
      </x:c>
    </x:row>
    <x:row r="17" ht="34" customHeight="1">
      <x:c r="A17" s="3" t="str">
        <x:v>供給可能な一定出力</x:v>
      </x:c>
      <x:c r="B17" s="11" t="n">
        <x:f>IF($B$6="OK",MIN(B11,B12),"入力確認")</x:f>
        <x:v>40</x:v>
      </x:c>
      <x:c r="C17" s="3" t="str">
        <x:v>kW</x:v>
      </x:c>
      <x:c r="D17" s="3" t="str">
        <x:v>MIN(B11,B12)</x:v>
      </x:c>
    </x:row>
    <x:row r="18" ht="34" customHeight="1">
      <x:c r="A18" s="3" t="str">
        <x:v>供給可能出力での持続時間</x:v>
      </x:c>
      <x:c r="B18" s="11" t="n">
        <x:f>IF($B$6="OK",B16/B17,"入力確認")</x:f>
        <x:v>1.9</x:v>
      </x:c>
      <x:c r="C18" s="3" t="str">
        <x:v>時間</x:v>
      </x:c>
      <x:c r="D18" s="3" t="str">
        <x:v>B16/B17</x:v>
      </x:c>
    </x:row>
    <x:row r="19" ht="34" customHeight="1">
      <x:c r="A19" s="3" t="str">
        <x:v>負荷を全て供給できるか</x:v>
      </x:c>
      <x:c r="B19" s="11" t="str">
        <x:f>IF($B$6="OK",IF(B11&gt;=B12,"出力条件を満たす","出力不足"),"入力確認")</x:f>
        <x:v>出力条件を満たす</x:v>
      </x:c>
      <x:c r="C19" s="3" t="str"/>
      <x:c r="D19" s="3" t="str">
        <x:v>IF(B11&gt;=B12,"出力条件を満たす","出力不足")</x:v>
      </x:c>
    </x:row>
    <x:row r="20" ht="34" customHeight="1">
      <x:c r="A20" s="3"/>
      <x:c r="B20" s="11"/>
      <x:c r="C20" s="3"/>
      <x:c r="D20" s="3"/>
    </x:row>
    <x:row r="21" ht="34" customHeight="1">
      <x:c r="A21" s="3"/>
      <x:c r="B21" s="11"/>
      <x:c r="C21" s="3"/>
      <x:c r="D21" s="3"/>
    </x:row>
    <x:row r="22" ht="34" customHeight="1">
      <x:c r="A22" s="3"/>
      <x:c r="B22" s="11"/>
      <x:c r="C22" s="3"/>
      <x:c r="D22" s="3"/>
    </x:row>
    <x:row r="23" ht="34" customHeight="1">
      <x:c r="A23" s="3"/>
      <x:c r="B23" s="3"/>
      <x:c r="C23" s="3"/>
      <x:c r="D23" s="3"/>
    </x:row>
    <x:row r="24" ht="34" customHeight="1">
      <x:c r="A24" s="3"/>
      <x:c r="B24" s="3"/>
      <x:c r="C24" s="3"/>
      <x:c r="D24" s="3"/>
    </x:row>
    <x:row r="25" ht="72" customHeight="1">
      <x:c r="A25" s="3" t="str">
        <x:v>詳しい確認手順</x:v>
      </x:c>
      <x:c r="B25" s="3"/>
      <x:c r="C25" s="3"/>
      <x:c r="D25" s="3" t="str">
        <x:v>記事URLはこのセルのメモに記載しています。</x:v>
      </x:c>
    </x:row>
    <x:row r="26" ht="34" customHeight="1">
      <x:c r="A26" s="3"/>
      <x:c r="B26" s="3"/>
      <x:c r="C26" s="3"/>
      <x:c r="D26" s="3"/>
    </x:row>
    <x:row r="27" ht="58" customHeight="1">
      <x:c r="A27" s="3" t="str">
        <x:v>作成日：2026年9月27日。マクロなし。</x:v>
      </x:c>
      <x:c r="B27" s="3"/>
      <x:c r="C27" s="3"/>
      <x:c r="D27" s="3" t="str">
        <x:v>金額は同じ税込・税抜区分にそろえ、請求書・仕様書・契約書で実案件の値へ置き換えてください。</x:v>
      </x:c>
    </x:row>
    <x:row r="28" ht="34" customHeight="1">
      <x:c r="A28" s="3"/>
      <x:c r="B28" s="3"/>
      <x:c r="C28" s="3"/>
      <x:c r="D28" s="3"/>
    </x:row>
  </x:sheetData>
  <x:pageMargins left="0.7" right="0.7" top="0.75" bottom="0.75" header="0.3" footer="0.3"/>
  <x:legacyDrawing xmlns:r="http://schemas.openxmlformats.org/officeDocument/2006/relationships" r:id="R7dc0b22c1a7e48f0"/>
</x:worksheet>
</file>

<file path=xl/worksheets/sheet2.xml><?xml version="1.0" encoding="utf-8"?>
<x:worksheet xmlns:x="http://schemas.openxmlformats.org/spreadsheetml/2006/main">
  <x:sheetPr>
    <x:tabColor rgb="FF0F766E"/>
  </x:sheetPr>
  <x:sheetViews>
    <x:sheetView showGridLines="0" workbookViewId="0"/>
  </x:sheetViews>
  <x:sheetFormatPr defaultRowHeight="15"/>
  <x:cols>
    <x:col min="1" max="1" width="49" hidden="0" customWidth="1"/>
    <x:col min="2" max="2" width="24" hidden="0" customWidth="1"/>
    <x:col min="3" max="3" width="19" hidden="0" customWidth="1"/>
    <x:col min="4" max="4" width="76" hidden="0" customWidth="1"/>
  </x:cols>
  <x:sheetData>
    <x:row r="1" ht="52" customHeight="1">
      <x:c r="A1" s="4" t="str">
        <x:v>売電を蓄電へ回したときの年間差額</x:v>
      </x:c>
      <x:c r="B1" s="3"/>
      <x:c r="C1" s="3"/>
      <x:c r="D1" s="3"/>
    </x:row>
    <x:row r="2" ht="44" customHeight="1">
      <x:c r="A2" s="3" t="str">
        <x:v>初期値は計算説明用の仮定です。相場ではありません。</x:v>
      </x:c>
      <x:c r="B2" s="3"/>
      <x:c r="C2" s="3"/>
      <x:c r="D2" s="3"/>
    </x:row>
    <x:row r="3" ht="105" customHeight="1">
      <x:c r="A3" s="6" t="str">
        <x:v>設備費控除前の年間差額</x:v>
      </x:c>
      <x:c r="B3" s="12" t="n">
        <x:f>B19</x:f>
        <x:v>17000</x:v>
      </x:c>
      <x:c r="C3" s="6" t="str">
        <x:v>円/年</x:v>
      </x:c>
      <x:c r="D3" s="3" t="str">
        <x:v>充電・放電できる時間と需要が確保される仮定です。設備費、更新、劣化、割引率を含まず、投資回収を判定する結果ではありません。</x:v>
      </x:c>
    </x:row>
    <x:row r="4" ht="34" customHeight="1">
      <x:c r="A4" s="3"/>
      <x:c r="B4" s="3"/>
      <x:c r="C4" s="3"/>
      <x:c r="D4" s="3"/>
    </x:row>
    <x:row r="5" ht="44" customHeight="1">
      <x:c r="A5" s="3" t="str">
        <x:v>入力欄は薄いグレー。B8以降の値を変更できます。</x:v>
      </x:c>
      <x:c r="B5" s="3"/>
      <x:c r="C5" s="3"/>
      <x:c r="D5" s="3"/>
    </x:row>
    <x:row r="6" ht="34" customHeight="1">
      <x:c r="A6" s="3" t="str">
        <x:v>入力の確認</x:v>
      </x:c>
      <x:c r="B6" s="3" t="str">
        <x:f>IF(AND(COUNT(B8:B12)=5,MIN(B8:B12)&gt;=0,B9&gt;0,B9&lt;=1),"OK","入力確認")</x:f>
        <x:v>OK</x:v>
      </x:c>
      <x:c r="C6" s="3"/>
      <x:c r="D6" s="3"/>
    </x:row>
    <x:row r="7" ht="34" customHeight="1">
      <x:c r="A7" s="8" t="str">
        <x:v>項目</x:v>
      </x:c>
      <x:c r="B7" s="8" t="str">
        <x:v>入力値</x:v>
      </x:c>
      <x:c r="C7" s="8" t="str">
        <x:v>単位</x:v>
      </x:c>
      <x:c r="D7" s="8" t="str">
        <x:v>条件</x:v>
      </x:c>
    </x:row>
    <x:row r="8" ht="34" customHeight="1">
      <x:c r="A8" s="3" t="str">
        <x:v>太陽光から充電する年間入力</x:v>
      </x:c>
      <x:c r="B8" s="10" t="n">
        <x:v>1000</x:v>
      </x:c>
      <x:c r="C8" s="3" t="str">
        <x:v>kWh/年</x:v>
      </x:c>
      <x:c r="D8" s="3" t="str">
        <x:v>余剰PVのうち充電に入る量</x:v>
      </x:c>
    </x:row>
    <x:row r="9" ht="34" customHeight="1">
      <x:c r="A9" s="3" t="str">
        <x:v>往復効率</x:v>
      </x:c>
      <x:c r="B9" s="10" t="n">
        <x:v>0.9</x:v>
      </x:c>
      <x:c r="C9" s="3" t="str">
        <x:v>比率</x:v>
      </x:c>
      <x:c r="D9" s="3" t="str">
        <x:v>充電入力からAC負荷へ戻るまで</x:v>
      </x:c>
    </x:row>
    <x:row r="10" ht="34" customHeight="1">
      <x:c r="A10" s="3" t="str">
        <x:v>買わずに済む電力の単価</x:v>
      </x:c>
      <x:c r="B10" s="10" t="n">
        <x:v>30</x:v>
      </x:c>
      <x:c r="C10" s="3" t="str">
        <x:v>円/kWh</x:v>
      </x:c>
      <x:c r="D10" s="3" t="str">
        <x:v>固定費を除く。同じ税込・税抜区分で比較</x:v>
      </x:c>
    </x:row>
    <x:row r="11" ht="34" customHeight="1">
      <x:c r="A11" s="3" t="str">
        <x:v>失う売電の単価</x:v>
      </x:c>
      <x:c r="B11" s="10" t="n">
        <x:v>10</x:v>
      </x:c>
      <x:c r="C11" s="3" t="str">
        <x:v>円/kWh</x:v>
      </x:c>
      <x:c r="D11" s="3" t="str">
        <x:v>自分の買取契約で確認</x:v>
      </x:c>
    </x:row>
    <x:row r="12" ht="34" customHeight="1">
      <x:c r="A12" s="3" t="str">
        <x:v>追加の年間維持費</x:v>
      </x:c>
      <x:c r="B12" s="10" t="n">
        <x:v>0</x:v>
      </x:c>
      <x:c r="C12" s="3" t="str">
        <x:v>円/年</x:v>
      </x:c>
      <x:c r="D12" s="3" t="str">
        <x:v>設備費・更新費はこの欄に混ぜない</x:v>
      </x:c>
    </x:row>
    <x:row r="13" ht="34" customHeight="1">
      <x:c r="A13" s="3"/>
      <x:c r="B13" s="3"/>
      <x:c r="C13" s="3"/>
      <x:c r="D13" s="3"/>
    </x:row>
    <x:row r="14" ht="34" customHeight="1">
      <x:c r="A14" s="3"/>
      <x:c r="B14" s="3"/>
      <x:c r="C14" s="3"/>
      <x:c r="D14" s="3"/>
    </x:row>
    <x:row r="15" ht="34" customHeight="1">
      <x:c r="A15" s="5" t="str">
        <x:v>計算の内訳</x:v>
      </x:c>
      <x:c r="B15" s="5" t="str">
        <x:v>計算結果</x:v>
      </x:c>
      <x:c r="C15" s="5" t="str">
        <x:v>単位</x:v>
      </x:c>
      <x:c r="D15" s="5" t="str">
        <x:v>計算方法</x:v>
      </x:c>
    </x:row>
    <x:row r="16" ht="34" customHeight="1">
      <x:c r="A16" s="3" t="str">
        <x:v>負荷へ戻る電力量</x:v>
      </x:c>
      <x:c r="B16" s="11" t="n">
        <x:f>IF($B$6="OK",B8*B9,"入力確認")</x:f>
        <x:v>900</x:v>
      </x:c>
      <x:c r="C16" s="3" t="str">
        <x:v>kWh/年</x:v>
      </x:c>
      <x:c r="D16" s="3" t="str">
        <x:v>B8*B9</x:v>
      </x:c>
    </x:row>
    <x:row r="17" ht="34" customHeight="1">
      <x:c r="A17" s="3" t="str">
        <x:v>購入電力の削減額</x:v>
      </x:c>
      <x:c r="B17" s="11" t="n">
        <x:f>IF($B$6="OK",B16*B10,"入力確認")</x:f>
        <x:v>27000</x:v>
      </x:c>
      <x:c r="C17" s="3" t="str">
        <x:v>円/年</x:v>
      </x:c>
      <x:c r="D17" s="3" t="str">
        <x:v>B16*B10</x:v>
      </x:c>
    </x:row>
    <x:row r="18" ht="34" customHeight="1">
      <x:c r="A18" s="3" t="str">
        <x:v>失う売電収入</x:v>
      </x:c>
      <x:c r="B18" s="11" t="n">
        <x:f>IF($B$6="OK",B8*B11,"入力確認")</x:f>
        <x:v>10000</x:v>
      </x:c>
      <x:c r="C18" s="3" t="str">
        <x:v>円/年</x:v>
      </x:c>
      <x:c r="D18" s="3" t="str">
        <x:v>B8*B11</x:v>
      </x:c>
    </x:row>
    <x:row r="19" ht="34" customHeight="1">
      <x:c r="A19" s="3" t="str">
        <x:v>設備費控除前の年間差額</x:v>
      </x:c>
      <x:c r="B19" s="11" t="n">
        <x:f>IF($B$6="OK",B17-B18-B12,"入力確認")</x:f>
        <x:v>17000</x:v>
      </x:c>
      <x:c r="C19" s="3" t="str">
        <x:v>円/年</x:v>
      </x:c>
      <x:c r="D19" s="3" t="str">
        <x:v>B17-B18-B12</x:v>
      </x:c>
    </x:row>
    <x:row r="20" ht="34" customHeight="1">
      <x:c r="A20" s="3"/>
      <x:c r="B20" s="11"/>
      <x:c r="C20" s="3"/>
      <x:c r="D20" s="3"/>
    </x:row>
    <x:row r="21" ht="34" customHeight="1">
      <x:c r="A21" s="3"/>
      <x:c r="B21" s="11"/>
      <x:c r="C21" s="3"/>
      <x:c r="D21" s="3"/>
    </x:row>
    <x:row r="22" ht="34" customHeight="1">
      <x:c r="A22" s="3"/>
      <x:c r="B22" s="11"/>
      <x:c r="C22" s="3"/>
      <x:c r="D22" s="3"/>
    </x:row>
    <x:row r="23" ht="34" customHeight="1">
      <x:c r="A23" s="3"/>
      <x:c r="B23" s="3"/>
      <x:c r="C23" s="3"/>
      <x:c r="D23" s="3"/>
    </x:row>
    <x:row r="24" ht="34" customHeight="1">
      <x:c r="A24" s="3"/>
      <x:c r="B24" s="3"/>
      <x:c r="C24" s="3"/>
      <x:c r="D24" s="3"/>
    </x:row>
    <x:row r="25" ht="72" customHeight="1">
      <x:c r="A25" s="3" t="str">
        <x:v>詳しい確認手順</x:v>
      </x:c>
      <x:c r="B25" s="3"/>
      <x:c r="C25" s="3"/>
      <x:c r="D25" s="3" t="str">
        <x:v>記事URLはこのセルのメモに記載しています。</x:v>
      </x:c>
    </x:row>
    <x:row r="26" ht="34" customHeight="1">
      <x:c r="A26" s="3"/>
      <x:c r="B26" s="3"/>
      <x:c r="C26" s="3"/>
      <x:c r="D26" s="3"/>
    </x:row>
    <x:row r="27" ht="58" customHeight="1">
      <x:c r="A27" s="3" t="str">
        <x:v>作成日：2026年9月27日。マクロなし。</x:v>
      </x:c>
      <x:c r="B27" s="3"/>
      <x:c r="C27" s="3"/>
      <x:c r="D27" s="3" t="str">
        <x:v>金額は同じ税込・税抜区分にそろえ、請求書・仕様書・契約書で実案件の値へ置き換えてください。</x:v>
      </x:c>
    </x:row>
    <x:row r="28" ht="34" customHeight="1">
      <x:c r="A28" s="3"/>
      <x:c r="B28" s="3"/>
      <x:c r="C28" s="3"/>
      <x:c r="D28" s="3"/>
    </x:row>
  </x:sheetData>
  <x:pageMargins left="0.7" right="0.7" top="0.75" bottom="0.75" header="0.3" footer="0.3"/>
  <x:legacyDrawing xmlns:r="http://schemas.openxmlformats.org/officeDocument/2006/relationships" r:id="R8b9b922c0ff5409d"/>
</x:worksheet>
</file>

<file path=xl/worksheets/sheet3.xml><?xml version="1.0" encoding="utf-8"?>
<x:worksheet xmlns:x="http://schemas.openxmlformats.org/spreadsheetml/2006/main">
  <x:sheetPr>
    <x:tabColor rgb="FF0F766E"/>
  </x:sheetPr>
  <x:sheetViews>
    <x:sheetView showGridLines="0" workbookViewId="0"/>
  </x:sheetViews>
  <x:sheetFormatPr defaultRowHeight="15"/>
  <x:cols>
    <x:col min="1" max="1" width="49" hidden="0" customWidth="1"/>
    <x:col min="2" max="2" width="24" hidden="0" customWidth="1"/>
    <x:col min="3" max="3" width="19" hidden="0" customWidth="1"/>
    <x:col min="4" max="4" width="76" hidden="0" customWidth="1"/>
  </x:cols>
  <x:sheetData>
    <x:row r="1" ht="52" customHeight="1">
      <x:c r="A1" s="4" t="str">
        <x:v>同じ熱量を夜と昼に作る費用差</x:v>
      </x:c>
      <x:c r="B1" s="3"/>
      <x:c r="C1" s="3"/>
      <x:c r="D1" s="3"/>
    </x:row>
    <x:row r="2" ht="44" customHeight="1">
      <x:c r="A2" s="3" t="str">
        <x:v>初期値は計算説明用の仮定です。相場ではありません。</x:v>
      </x:c>
      <x:c r="B2" s="3"/>
      <x:c r="C2" s="3"/>
      <x:c r="D2" s="3"/>
    </x:row>
    <x:row r="3" ht="105" customHeight="1">
      <x:c r="A3" s="6" t="str">
        <x:v>昼へ移した場合の差額</x:v>
      </x:c>
      <x:c r="B3" s="12" t="n">
        <x:f>B22</x:f>
        <x:v>30</x:v>
      </x:c>
      <x:c r="C3" s="6" t="str">
        <x:v>円</x:v>
      </x:c>
      <x:c r="D3" s="3" t="str">
        <x:v>対象は入力した熱量を作る一回分です。タンク放熱、補機、沸き足し、季節、湯切れ、設備費は未反映。この結果を365倍して年間効果にしないでください。</x:v>
      </x:c>
    </x:row>
    <x:row r="4" ht="34" customHeight="1">
      <x:c r="A4" s="3"/>
      <x:c r="B4" s="3"/>
      <x:c r="C4" s="3"/>
      <x:c r="D4" s="3"/>
    </x:row>
    <x:row r="5" ht="44" customHeight="1">
      <x:c r="A5" s="3" t="str">
        <x:v>入力欄は薄いグレー。B8以降の値を変更できます。</x:v>
      </x:c>
      <x:c r="B5" s="3"/>
      <x:c r="C5" s="3"/>
      <x:c r="D5" s="3"/>
    </x:row>
    <x:row r="6" ht="34" customHeight="1">
      <x:c r="A6" s="3" t="str">
        <x:v>入力の確認</x:v>
      </x:c>
      <x:c r="B6" s="3" t="str">
        <x:f>IF(AND(COUNT(B8:B14)=7,MIN(B8:B14)&gt;=0,B9&gt;0,B10&gt;0),"OK","入力確認")</x:f>
        <x:v>OK</x:v>
      </x:c>
      <x:c r="C6" s="3"/>
      <x:c r="D6" s="3"/>
    </x:row>
    <x:row r="7" ht="34" customHeight="1">
      <x:c r="A7" s="8" t="str">
        <x:v>項目</x:v>
      </x:c>
      <x:c r="B7" s="8" t="str">
        <x:v>入力値</x:v>
      </x:c>
      <x:c r="C7" s="8" t="str">
        <x:v>単位</x:v>
      </x:c>
      <x:c r="D7" s="8" t="str">
        <x:v>条件</x:v>
      </x:c>
    </x:row>
    <x:row r="8" ht="34" customHeight="1">
      <x:c r="A8" s="3" t="str">
        <x:v>必要な熱量</x:v>
      </x:c>
      <x:c r="B8" s="10" t="n">
        <x:v>12</x:v>
      </x:c>
      <x:c r="C8" s="3" t="str">
        <x:v>kWh・熱</x:v>
      </x:c>
      <x:c r="D8" s="3" t="str">
        <x:v>同じ給湯サービスにそろえる</x:v>
      </x:c>
    </x:row>
    <x:row r="9" ht="34" customHeight="1">
      <x:c r="A9" s="3" t="str">
        <x:v>夜のCOP</x:v>
      </x:c>
      <x:c r="B9" s="10" t="n">
        <x:v>3</x:v>
      </x:c>
      <x:c r="C9" s="3" t="str">
        <x:v>比率</x:v>
      </x:c>
      <x:c r="D9" s="3" t="str">
        <x:v>説明用の一定値。年間効率ではない</x:v>
      </x:c>
    </x:row>
    <x:row r="10" ht="34" customHeight="1">
      <x:c r="A10" s="3" t="str">
        <x:v>昼のCOP</x:v>
      </x:c>
      <x:c r="B10" s="10" t="n">
        <x:v>4</x:v>
      </x:c>
      <x:c r="C10" s="3" t="str">
        <x:v>比率</x:v>
      </x:c>
      <x:c r="D10" s="3" t="str">
        <x:v>説明用の一定値。年間効率ではない</x:v>
      </x:c>
    </x:row>
    <x:row r="11" ht="34" customHeight="1">
      <x:c r="A11" s="3" t="str">
        <x:v>昼に利用可能な余剰PV</x:v>
      </x:c>
      <x:c r="B11" s="10" t="n">
        <x:v>2</x:v>
      </x:c>
      <x:c r="C11" s="3" t="str">
        <x:v>kWh・電気</x:v>
      </x:c>
      <x:c r="D11" s="3" t="str">
        <x:v>他の負荷・蓄電池へ配分する前提を確認</x:v>
      </x:c>
    </x:row>
    <x:row r="12" ht="34" customHeight="1">
      <x:c r="A12" s="3" t="str">
        <x:v>夜の買電単価</x:v>
      </x:c>
      <x:c r="B12" s="10" t="n">
        <x:v>20</x:v>
      </x:c>
      <x:c r="C12" s="3" t="str">
        <x:v>円/kWh</x:v>
      </x:c>
      <x:c r="D12" s="3" t="str">
        <x:v>説明用仮定</x:v>
      </x:c>
    </x:row>
    <x:row r="13" ht="34" customHeight="1">
      <x:c r="A13" s="3" t="str">
        <x:v>昼の買電単価</x:v>
      </x:c>
      <x:c r="B13" s="10" t="n">
        <x:v>30</x:v>
      </x:c>
      <x:c r="C13" s="3" t="str">
        <x:v>円/kWh</x:v>
      </x:c>
      <x:c r="D13" s="3" t="str">
        <x:v>説明用仮定</x:v>
      </x:c>
    </x:row>
    <x:row r="14" ht="34" customHeight="1">
      <x:c r="A14" s="3" t="str">
        <x:v>売電単価</x:v>
      </x:c>
      <x:c r="B14" s="10" t="n">
        <x:v>10</x:v>
      </x:c>
      <x:c r="C14" s="3" t="str">
        <x:v>円/kWh</x:v>
      </x:c>
      <x:c r="D14" s="3" t="str">
        <x:v>次善用途を売電とする仮定</x:v>
      </x:c>
    </x:row>
    <x:row r="15" ht="34" customHeight="1">
      <x:c r="A15" s="5" t="str">
        <x:v>計算の内訳</x:v>
      </x:c>
      <x:c r="B15" s="5" t="str">
        <x:v>計算結果</x:v>
      </x:c>
      <x:c r="C15" s="5" t="str">
        <x:v>単位</x:v>
      </x:c>
      <x:c r="D15" s="5" t="str">
        <x:v>計算方法</x:v>
      </x:c>
    </x:row>
    <x:row r="16" ht="34" customHeight="1">
      <x:c r="A16" s="3" t="str">
        <x:v>夜に必要な電力量</x:v>
      </x:c>
      <x:c r="B16" s="11" t="n">
        <x:f>IF($B$6="OK",B8/B9,"入力確認")</x:f>
        <x:v>4</x:v>
      </x:c>
      <x:c r="C16" s="3" t="str">
        <x:v>kWh</x:v>
      </x:c>
      <x:c r="D16" s="3" t="str">
        <x:v>B8/B9</x:v>
      </x:c>
    </x:row>
    <x:row r="17" ht="34" customHeight="1">
      <x:c r="A17" s="3" t="str">
        <x:v>昼に必要な電力量</x:v>
      </x:c>
      <x:c r="B17" s="11" t="n">
        <x:f>IF($B$6="OK",B8/B10,"入力確認")</x:f>
        <x:v>3</x:v>
      </x:c>
      <x:c r="C17" s="3" t="str">
        <x:v>kWh</x:v>
      </x:c>
      <x:c r="D17" s="3" t="str">
        <x:v>B8/B10</x:v>
      </x:c>
    </x:row>
    <x:row r="18" ht="34" customHeight="1">
      <x:c r="A18" s="3" t="str">
        <x:v>昼に使う太陽光電力量</x:v>
      </x:c>
      <x:c r="B18" s="11" t="n">
        <x:f>IF($B$6="OK",MIN(B11,B17),"入力確認")</x:f>
        <x:v>2</x:v>
      </x:c>
      <x:c r="C18" s="3" t="str">
        <x:v>kWh</x:v>
      </x:c>
      <x:c r="D18" s="3" t="str">
        <x:v>MIN(B11,B17)</x:v>
      </x:c>
    </x:row>
    <x:row r="19" ht="34" customHeight="1">
      <x:c r="A19" s="3" t="str">
        <x:v>昼に買う電力量</x:v>
      </x:c>
      <x:c r="B19" s="11" t="n">
        <x:f>IF($B$6="OK",B17-B18,"入力確認")</x:f>
        <x:v>1</x:v>
      </x:c>
      <x:c r="C19" s="3" t="str">
        <x:v>kWh</x:v>
      </x:c>
      <x:c r="D19" s="3" t="str">
        <x:v>B17-B18</x:v>
      </x:c>
    </x:row>
    <x:row r="20" ht="34" customHeight="1">
      <x:c r="A20" s="3" t="str">
        <x:v>夜の費用</x:v>
      </x:c>
      <x:c r="B20" s="11" t="n">
        <x:f>IF($B$6="OK",B16*B12,"入力確認")</x:f>
        <x:v>80</x:v>
      </x:c>
      <x:c r="C20" s="3" t="str">
        <x:v>円</x:v>
      </x:c>
      <x:c r="D20" s="3" t="str">
        <x:v>B16*B12</x:v>
      </x:c>
    </x:row>
    <x:row r="21" ht="34" customHeight="1">
      <x:c r="A21" s="3" t="str">
        <x:v>昼の費用と売電機会費用</x:v>
      </x:c>
      <x:c r="B21" s="11" t="n">
        <x:f>IF($B$6="OK",B18*B14+B19*B13,"入力確認")</x:f>
        <x:v>50</x:v>
      </x:c>
      <x:c r="C21" s="3" t="str">
        <x:v>円</x:v>
      </x:c>
      <x:c r="D21" s="3" t="str">
        <x:v>B18*B14+B19*B13</x:v>
      </x:c>
    </x:row>
    <x:row r="22" ht="34" customHeight="1">
      <x:c r="A22" s="3" t="str">
        <x:v>昼へ移した場合の差額</x:v>
      </x:c>
      <x:c r="B22" s="11" t="n">
        <x:f>IF($B$6="OK",B20-B21,"入力確認")</x:f>
        <x:v>30</x:v>
      </x:c>
      <x:c r="C22" s="3" t="str">
        <x:v>円</x:v>
      </x:c>
      <x:c r="D22" s="3" t="str">
        <x:v>B20-B21</x:v>
      </x:c>
    </x:row>
    <x:row r="23" ht="34" customHeight="1">
      <x:c r="A23" s="3"/>
      <x:c r="B23" s="3"/>
      <x:c r="C23" s="3"/>
      <x:c r="D23" s="3"/>
    </x:row>
    <x:row r="24" ht="34" customHeight="1">
      <x:c r="A24" s="3"/>
      <x:c r="B24" s="3"/>
      <x:c r="C24" s="3"/>
      <x:c r="D24" s="3"/>
    </x:row>
    <x:row r="25" ht="72" customHeight="1">
      <x:c r="A25" s="3" t="str">
        <x:v>詳しい確認手順</x:v>
      </x:c>
      <x:c r="B25" s="3"/>
      <x:c r="C25" s="3"/>
      <x:c r="D25" s="3" t="str">
        <x:v>記事URLはこのセルのメモに記載しています。</x:v>
      </x:c>
    </x:row>
    <x:row r="26" ht="34" customHeight="1">
      <x:c r="A26" s="3"/>
      <x:c r="B26" s="3"/>
      <x:c r="C26" s="3"/>
      <x:c r="D26" s="3"/>
    </x:row>
    <x:row r="27" ht="58" customHeight="1">
      <x:c r="A27" s="3" t="str">
        <x:v>作成日：2026年9月27日。マクロなし。</x:v>
      </x:c>
      <x:c r="B27" s="3"/>
      <x:c r="C27" s="3"/>
      <x:c r="D27" s="3" t="str">
        <x:v>金額は同じ税込・税抜区分にそろえ、請求書・仕様書・契約書で実案件の値へ置き換えてください。</x:v>
      </x:c>
    </x:row>
    <x:row r="28" ht="34" customHeight="1">
      <x:c r="A28" s="3"/>
      <x:c r="B28" s="3"/>
      <x:c r="C28" s="3"/>
      <x:c r="D28" s="3"/>
    </x:row>
  </x:sheetData>
  <x:pageMargins left="0.7" right="0.7" top="0.75" bottom="0.75" header="0.3" footer="0.3"/>
  <x:legacyDrawing xmlns:r="http://schemas.openxmlformats.org/officeDocument/2006/relationships" r:id="Rf073ac0c0ce142c5"/>
</x:worksheet>
</file>

<file path=xl/worksheets/sheet4.xml><?xml version="1.0" encoding="utf-8"?>
<x:worksheet xmlns:x="http://schemas.openxmlformats.org/spreadsheetml/2006/main">
  <x:sheetPr>
    <x:tabColor rgb="FF0F766E"/>
  </x:sheetPr>
  <x:sheetViews>
    <x:sheetView showGridLines="0" workbookViewId="0"/>
  </x:sheetViews>
  <x:sheetFormatPr defaultRowHeight="15"/>
  <x:cols>
    <x:col min="1" max="1" width="49" hidden="0" customWidth="1"/>
    <x:col min="2" max="2" width="24" hidden="0" customWidth="1"/>
    <x:col min="3" max="3" width="19" hidden="0" customWidth="1"/>
    <x:col min="4" max="4" width="76" hidden="0" customWidth="1"/>
  </x:cols>
  <x:sheetData>
    <x:row r="1" ht="52" customHeight="1">
      <x:c r="A1" s="4" t="str">
        <x:v>PPAの使用量と支払対象量を分ける</x:v>
      </x:c>
      <x:c r="B1" s="3"/>
      <x:c r="C1" s="3"/>
      <x:c r="D1" s="3"/>
    </x:row>
    <x:row r="2" ht="44" customHeight="1">
      <x:c r="A2" s="3" t="str">
        <x:v>初期値は計算説明用の仮定です。相場ではありません。</x:v>
      </x:c>
      <x:c r="B2" s="3"/>
      <x:c r="C2" s="3"/>
      <x:c r="D2" s="3"/>
    </x:row>
    <x:row r="3" ht="105" customHeight="1">
      <x:c r="A3" s="6" t="str">
        <x:v>需要家の年間差額</x:v>
      </x:c>
      <x:c r="B3" s="12" t="n">
        <x:f>B18</x:f>
        <x:v>500000</x:v>
      </x:c>
      <x:c r="C3" s="6" t="str">
        <x:v>円/年</x:v>
      </x:c>
      <x:c r="D3" s="3" t="str">
        <x:v>導入前から残る買電は差額で相殺する単純例です。税、設備費、終了・撤去、価格改定、環境価値評価、事業者IRRを含みません。余剰売却と別費用は純負担に反映します。</x:v>
      </x:c>
    </x:row>
    <x:row r="4" ht="34" customHeight="1">
      <x:c r="A4" s="3"/>
      <x:c r="B4" s="3"/>
      <x:c r="C4" s="3"/>
      <x:c r="D4" s="3"/>
    </x:row>
    <x:row r="5" ht="44" customHeight="1">
      <x:c r="A5" s="3" t="str">
        <x:v>入力欄は薄いグレー。B8以降の値を変更できます。</x:v>
      </x:c>
      <x:c r="B5" s="3"/>
      <x:c r="C5" s="3"/>
      <x:c r="D5" s="3"/>
    </x:row>
    <x:row r="6" ht="34" customHeight="1">
      <x:c r="A6" s="3" t="str">
        <x:v>入力の確認</x:v>
      </x:c>
      <x:c r="B6" s="3" t="str">
        <x:f>IF(AND(COUNT(B8:B12)=5,MIN(B8:B11)&gt;=0),"OK","入力確認")</x:f>
        <x:v>OK</x:v>
      </x:c>
      <x:c r="C6" s="3"/>
      <x:c r="D6" s="3"/>
    </x:row>
    <x:row r="7" ht="34" customHeight="1">
      <x:c r="A7" s="8" t="str">
        <x:v>項目</x:v>
      </x:c>
      <x:c r="B7" s="8" t="str">
        <x:v>入力値</x:v>
      </x:c>
      <x:c r="C7" s="8" t="str">
        <x:v>単位</x:v>
      </x:c>
      <x:c r="D7" s="8" t="str">
        <x:v>条件</x:v>
      </x:c>
    </x:row>
    <x:row r="8" ht="34" customHeight="1">
      <x:c r="A8" s="3" t="str">
        <x:v>実際に使用し買電を減らす量</x:v>
      </x:c>
      <x:c r="B8" s="10" t="n">
        <x:v>80000</x:v>
      </x:c>
      <x:c r="C8" s="3" t="str">
        <x:v>kWh/年</x:v>
      </x:c>
      <x:c r="D8" s="3" t="str">
        <x:v>PPA電力によって回避できる買電量</x:v>
      </x:c>
    </x:row>
    <x:row r="9" ht="34" customHeight="1">
      <x:c r="A9" s="3" t="str">
        <x:v>契約上の支払対象量</x:v>
      </x:c>
      <x:c r="B9" s="10" t="n">
        <x:v>100000</x:v>
      </x:c>
      <x:c r="C9" s="3" t="str">
        <x:v>kWh/年</x:v>
      </x:c>
      <x:c r="D9" s="3" t="str">
        <x:v>使用量と同じとは限らない。契約で確認</x:v>
      </x:c>
    </x:row>
    <x:row r="10" ht="34" customHeight="1">
      <x:c r="A10" s="3" t="str">
        <x:v>PPA単価</x:v>
      </x:c>
      <x:c r="B10" s="10" t="n">
        <x:v>15</x:v>
      </x:c>
      <x:c r="C10" s="3" t="str">
        <x:v>円/kWh</x:v>
      </x:c>
      <x:c r="D10" s="3" t="str">
        <x:v>説明用仮定。実際の見積単価ではない</x:v>
      </x:c>
    </x:row>
    <x:row r="11" ht="34" customHeight="1">
      <x:c r="A11" s="3" t="str">
        <x:v>回避できる買電単価</x:v>
      </x:c>
      <x:c r="B11" s="10" t="n">
        <x:v>25</x:v>
      </x:c>
      <x:c r="C11" s="3" t="str">
        <x:v>円/kWh</x:v>
      </x:c>
      <x:c r="D11" s="3" t="str">
        <x:v>減らない固定費を含めない</x:v>
      </x:c>
    </x:row>
    <x:row r="12" ht="34" customHeight="1">
      <x:c r="A12" s="3" t="str">
        <x:v>その他の年間純負担</x:v>
      </x:c>
      <x:c r="B12" s="10" t="n">
        <x:v>0</x:v>
      </x:c>
      <x:c r="C12" s="3" t="str">
        <x:v>円/年</x:v>
      </x:c>
      <x:c r="D12" s="3" t="str">
        <x:v>別請求費用から余剰売却等を引いた純額。負数可</x:v>
      </x:c>
    </x:row>
    <x:row r="13" ht="34" customHeight="1">
      <x:c r="A13" s="3"/>
      <x:c r="B13" s="3"/>
      <x:c r="C13" s="3"/>
      <x:c r="D13" s="3"/>
    </x:row>
    <x:row r="14" ht="34" customHeight="1">
      <x:c r="A14" s="3"/>
      <x:c r="B14" s="3"/>
      <x:c r="C14" s="3"/>
      <x:c r="D14" s="3"/>
    </x:row>
    <x:row r="15" ht="34" customHeight="1">
      <x:c r="A15" s="5" t="str">
        <x:v>計算の内訳</x:v>
      </x:c>
      <x:c r="B15" s="5" t="str">
        <x:v>計算結果</x:v>
      </x:c>
      <x:c r="C15" s="5" t="str">
        <x:v>単位</x:v>
      </x:c>
      <x:c r="D15" s="5" t="str">
        <x:v>計算方法</x:v>
      </x:c>
    </x:row>
    <x:row r="16" ht="34" customHeight="1">
      <x:c r="A16" s="3" t="str">
        <x:v>購入電力の削減額</x:v>
      </x:c>
      <x:c r="B16" s="11" t="n">
        <x:f>IF($B$6="OK",B8*B11,"入力確認")</x:f>
        <x:v>2000000</x:v>
      </x:c>
      <x:c r="C16" s="3" t="str">
        <x:v>円/年</x:v>
      </x:c>
      <x:c r="D16" s="3" t="str">
        <x:v>B8*B11</x:v>
      </x:c>
    </x:row>
    <x:row r="17" ht="34" customHeight="1">
      <x:c r="A17" s="3" t="str">
        <x:v>PPAへの年間支払</x:v>
      </x:c>
      <x:c r="B17" s="11" t="n">
        <x:f>IF($B$6="OK",B9*B10,"入力確認")</x:f>
        <x:v>1500000</x:v>
      </x:c>
      <x:c r="C17" s="3" t="str">
        <x:v>円/年</x:v>
      </x:c>
      <x:c r="D17" s="3" t="str">
        <x:v>B9*B10</x:v>
      </x:c>
    </x:row>
    <x:row r="18" ht="34" customHeight="1">
      <x:c r="A18" s="3" t="str">
        <x:v>需要家の年間差額</x:v>
      </x:c>
      <x:c r="B18" s="11" t="n">
        <x:f>IF($B$6="OK",B16-B17-B12,"入力確認")</x:f>
        <x:v>500000</x:v>
      </x:c>
      <x:c r="C18" s="3" t="str">
        <x:v>円/年</x:v>
      </x:c>
      <x:c r="D18" s="3" t="str">
        <x:v>B16-B17-B12</x:v>
      </x:c>
    </x:row>
    <x:row r="19" ht="34" customHeight="1">
      <x:c r="A19" s="3"/>
      <x:c r="B19" s="11"/>
      <x:c r="C19" s="3"/>
      <x:c r="D19" s="3"/>
    </x:row>
    <x:row r="20" ht="34" customHeight="1">
      <x:c r="A20" s="3"/>
      <x:c r="B20" s="11"/>
      <x:c r="C20" s="3"/>
      <x:c r="D20" s="3"/>
    </x:row>
    <x:row r="21" ht="34" customHeight="1">
      <x:c r="A21" s="3"/>
      <x:c r="B21" s="11"/>
      <x:c r="C21" s="3"/>
      <x:c r="D21" s="3"/>
    </x:row>
    <x:row r="22" ht="34" customHeight="1">
      <x:c r="A22" s="3"/>
      <x:c r="B22" s="11"/>
      <x:c r="C22" s="3"/>
      <x:c r="D22" s="3"/>
    </x:row>
    <x:row r="23" ht="34" customHeight="1">
      <x:c r="A23" s="3"/>
      <x:c r="B23" s="3"/>
      <x:c r="C23" s="3"/>
      <x:c r="D23" s="3"/>
    </x:row>
    <x:row r="24" ht="34" customHeight="1">
      <x:c r="A24" s="3"/>
      <x:c r="B24" s="3"/>
      <x:c r="C24" s="3"/>
      <x:c r="D24" s="3"/>
    </x:row>
    <x:row r="25" ht="72" customHeight="1">
      <x:c r="A25" s="3" t="str">
        <x:v>詳しい確認手順</x:v>
      </x:c>
      <x:c r="B25" s="3"/>
      <x:c r="C25" s="3"/>
      <x:c r="D25" s="3" t="str">
        <x:v>記事URLはこのセルのメモに記載しています。</x:v>
      </x:c>
    </x:row>
    <x:row r="26" ht="34" customHeight="1">
      <x:c r="A26" s="3"/>
      <x:c r="B26" s="3"/>
      <x:c r="C26" s="3"/>
      <x:c r="D26" s="3"/>
    </x:row>
    <x:row r="27" ht="58" customHeight="1">
      <x:c r="A27" s="3" t="str">
        <x:v>作成日：2026年9月27日。マクロなし。</x:v>
      </x:c>
      <x:c r="B27" s="3"/>
      <x:c r="C27" s="3"/>
      <x:c r="D27" s="3" t="str">
        <x:v>金額は同じ税込・税抜区分にそろえ、請求書・仕様書・契約書で実案件の値へ置き換えてください。</x:v>
      </x:c>
    </x:row>
    <x:row r="28" ht="34" customHeight="1">
      <x:c r="A28" s="3"/>
      <x:c r="B28" s="3"/>
      <x:c r="C28" s="3"/>
      <x:c r="D28" s="3"/>
    </x:row>
  </x:sheetData>
  <x:pageMargins left="0.7" right="0.7" top="0.75" bottom="0.75" header="0.3" footer="0.3"/>
  <x:legacyDrawing xmlns:r="http://schemas.openxmlformats.org/officeDocument/2006/relationships" r:id="Rc88a9d78d17f4ba9"/>
</x:worksheet>
</file>

<file path=xl/worksheets/sheet5.xml><?xml version="1.0" encoding="utf-8"?>
<x:worksheet xmlns:x="http://schemas.openxmlformats.org/spreadsheetml/2006/main">
  <x:sheetPr>
    <x:tabColor rgb="FF0F766E"/>
  </x:sheetPr>
  <x:sheetViews>
    <x:sheetView showGridLines="0" workbookViewId="0"/>
  </x:sheetViews>
  <x:sheetFormatPr defaultRowHeight="15"/>
  <x:cols>
    <x:col min="1" max="1" width="49" hidden="0" customWidth="1"/>
    <x:col min="2" max="2" width="24" hidden="0" customWidth="1"/>
    <x:col min="3" max="3" width="19" hidden="0" customWidth="1"/>
    <x:col min="4" max="4" width="76" hidden="0" customWidth="1"/>
  </x:cols>
  <x:sheetData>
    <x:row r="1" ht="52" customHeight="1">
      <x:c r="A1" s="4" t="str">
        <x:v>二つの時間帯の不足と余剰</x:v>
      </x:c>
      <x:c r="B1" s="3"/>
      <x:c r="C1" s="3"/>
      <x:c r="D1" s="3"/>
    </x:row>
    <x:row r="2" ht="44" customHeight="1">
      <x:c r="A2" s="3" t="str">
        <x:v>初期値は計算説明用の仮定です。相場ではありません。</x:v>
      </x:c>
      <x:c r="B2" s="3"/>
      <x:c r="C2" s="3"/>
      <x:c r="D2" s="3"/>
    </x:row>
    <x:row r="3" ht="105" customHeight="1">
      <x:c r="A3" s="6" t="str">
        <x:v>不足電力量</x:v>
      </x:c>
      <x:c r="B3" s="12" t="n">
        <x:f>B19</x:f>
        <x:v>40</x:v>
      </x:c>
      <x:c r="C3" s="6" t="str">
        <x:v>kWh</x:v>
      </x:c>
      <x:c r="D3" s="3" t="str">
        <x:v>物理的・契約上の配分制約を省いた二つの時間帯の説明例です。年間の実績や、環境価値・インバランスの制度判定ではありません。</x:v>
      </x:c>
    </x:row>
    <x:row r="4" ht="34" customHeight="1">
      <x:c r="A4" s="3"/>
      <x:c r="B4" s="3"/>
      <x:c r="C4" s="3"/>
      <x:c r="D4" s="3"/>
    </x:row>
    <x:row r="5" ht="44" customHeight="1">
      <x:c r="A5" s="3" t="str">
        <x:v>入力欄は薄いグレー。B8以降の値を変更できます。</x:v>
      </x:c>
      <x:c r="B5" s="3"/>
      <x:c r="C5" s="3"/>
      <x:c r="D5" s="3"/>
    </x:row>
    <x:row r="6" ht="34" customHeight="1">
      <x:c r="A6" s="3" t="str">
        <x:v>入力の確認</x:v>
      </x:c>
      <x:c r="B6" s="3" t="str">
        <x:f>IF(AND(COUNT(B8:B11)=4,MIN(B8:B11)&gt;=0),"OK","入力確認")</x:f>
        <x:v>OK</x:v>
      </x:c>
      <x:c r="C6" s="3"/>
      <x:c r="D6" s="3"/>
    </x:row>
    <x:row r="7" ht="34" customHeight="1">
      <x:c r="A7" s="8" t="str">
        <x:v>項目</x:v>
      </x:c>
      <x:c r="B7" s="8" t="str">
        <x:v>入力値</x:v>
      </x:c>
      <x:c r="C7" s="8" t="str">
        <x:v>単位</x:v>
      </x:c>
      <x:c r="D7" s="8" t="str">
        <x:v>条件</x:v>
      </x:c>
    </x:row>
    <x:row r="8" ht="34" customHeight="1">
      <x:c r="A8" s="3" t="str">
        <x:v>時間帯1の発電量</x:v>
      </x:c>
      <x:c r="B8" s="10" t="n">
        <x:v>100</x:v>
      </x:c>
      <x:c r="C8" s="3" t="str">
        <x:v>kWh</x:v>
      </x:c>
      <x:c r="D8" s="3" t="str">
        <x:v>同一時間帯・同一計測基準で合算済み</x:v>
      </x:c>
    </x:row>
    <x:row r="9" ht="34" customHeight="1">
      <x:c r="A9" s="3" t="str">
        <x:v>時間帯1の需要量</x:v>
      </x:c>
      <x:c r="B9" s="10" t="n">
        <x:v>60</x:v>
      </x:c>
      <x:c r="C9" s="3" t="str">
        <x:v>kWh</x:v>
      </x:c>
      <x:c r="D9" s="3" t="str">
        <x:v>拠点間で融通できる仮想的な上限例</x:v>
      </x:c>
    </x:row>
    <x:row r="10" ht="34" customHeight="1">
      <x:c r="A10" s="3" t="str">
        <x:v>時間帯2の発電量</x:v>
      </x:c>
      <x:c r="B10" s="10" t="n">
        <x:v>0</x:v>
      </x:c>
      <x:c r="C10" s="3" t="str">
        <x:v>kWh</x:v>
      </x:c>
      <x:c r="D10" s="3" t="str">
        <x:v>蓄電・時間移行なし</x:v>
      </x:c>
    </x:row>
    <x:row r="11" ht="34" customHeight="1">
      <x:c r="A11" s="3" t="str">
        <x:v>時間帯2の需要量</x:v>
      </x:c>
      <x:c r="B11" s="10" t="n">
        <x:v>40</x:v>
      </x:c>
      <x:c r="C11" s="3" t="str">
        <x:v>kWh</x:v>
      </x:c>
      <x:c r="D11" s="3" t="str">
        <x:v>時間帯1との年次相殺をしない</x:v>
      </x:c>
    </x:row>
    <x:row r="12" ht="34" customHeight="1">
      <x:c r="A12" s="3"/>
      <x:c r="B12" s="3"/>
      <x:c r="C12" s="3"/>
      <x:c r="D12" s="3"/>
    </x:row>
    <x:row r="13" ht="34" customHeight="1">
      <x:c r="A13" s="3"/>
      <x:c r="B13" s="3"/>
      <x:c r="C13" s="3"/>
      <x:c r="D13" s="3"/>
    </x:row>
    <x:row r="14" ht="34" customHeight="1">
      <x:c r="A14" s="3"/>
      <x:c r="B14" s="3"/>
      <x:c r="C14" s="3"/>
      <x:c r="D14" s="3"/>
    </x:row>
    <x:row r="15" ht="34" customHeight="1">
      <x:c r="A15" s="5" t="str">
        <x:v>計算の内訳</x:v>
      </x:c>
      <x:c r="B15" s="5" t="str">
        <x:v>計算結果</x:v>
      </x:c>
      <x:c r="C15" s="5" t="str">
        <x:v>単位</x:v>
      </x:c>
      <x:c r="D15" s="5" t="str">
        <x:v>計算方法</x:v>
      </x:c>
    </x:row>
    <x:row r="16" ht="34" customHeight="1">
      <x:c r="A16" s="3" t="str">
        <x:v>時間帯1の対応量</x:v>
      </x:c>
      <x:c r="B16" s="11" t="n">
        <x:f>IF($B$6="OK",MIN(B8,B9),"入力確認")</x:f>
        <x:v>60</x:v>
      </x:c>
      <x:c r="C16" s="3" t="str">
        <x:v>kWh</x:v>
      </x:c>
      <x:c r="D16" s="3" t="str">
        <x:v>MIN(B8,B9)</x:v>
      </x:c>
    </x:row>
    <x:row r="17" ht="34" customHeight="1">
      <x:c r="A17" s="3" t="str">
        <x:v>時間帯2の対応量</x:v>
      </x:c>
      <x:c r="B17" s="11" t="n">
        <x:f>IF($B$6="OK",MIN(B10,B11),"入力確認")</x:f>
        <x:v>0</x:v>
      </x:c>
      <x:c r="C17" s="3" t="str">
        <x:v>kWh</x:v>
      </x:c>
      <x:c r="D17" s="3" t="str">
        <x:v>MIN(B10,B11)</x:v>
      </x:c>
    </x:row>
    <x:row r="18" ht="34" customHeight="1">
      <x:c r="A18" s="3" t="str">
        <x:v>同時刻で対応する電力量</x:v>
      </x:c>
      <x:c r="B18" s="11" t="n">
        <x:f>IF($B$6="OK",SUM(B16:B17),"入力確認")</x:f>
        <x:v>60</x:v>
      </x:c>
      <x:c r="C18" s="3" t="str">
        <x:v>kWh</x:v>
      </x:c>
      <x:c r="D18" s="3" t="str">
        <x:v>SUM(B16:B17)</x:v>
      </x:c>
    </x:row>
    <x:row r="19" ht="34" customHeight="1">
      <x:c r="A19" s="3" t="str">
        <x:v>不足電力量</x:v>
      </x:c>
      <x:c r="B19" s="11" t="n">
        <x:f>IF($B$6="OK",MAX(B9-B8,0)+MAX(B11-B10,0),"入力確認")</x:f>
        <x:v>40</x:v>
      </x:c>
      <x:c r="C19" s="3" t="str">
        <x:v>kWh</x:v>
      </x:c>
      <x:c r="D19" s="3" t="str">
        <x:v>MAX(B9-B8,0)+MAX(B11-B10,0)</x:v>
      </x:c>
    </x:row>
    <x:row r="20" ht="34" customHeight="1">
      <x:c r="A20" s="3" t="str">
        <x:v>余剰電力量</x:v>
      </x:c>
      <x:c r="B20" s="11" t="n">
        <x:f>IF($B$6="OK",MAX(B8-B9,0)+MAX(B10-B11,0),"入力確認")</x:f>
        <x:v>40</x:v>
      </x:c>
      <x:c r="C20" s="3" t="str">
        <x:v>kWh</x:v>
      </x:c>
      <x:c r="D20" s="3" t="str">
        <x:v>MAX(B8-B9,0)+MAX(B10-B11,0)</x:v>
      </x:c>
    </x:row>
    <x:row r="21" ht="34" customHeight="1">
      <x:c r="A21" s="3"/>
      <x:c r="B21" s="11"/>
      <x:c r="C21" s="3"/>
      <x:c r="D21" s="3"/>
    </x:row>
    <x:row r="22" ht="34" customHeight="1">
      <x:c r="A22" s="3"/>
      <x:c r="B22" s="11"/>
      <x:c r="C22" s="3"/>
      <x:c r="D22" s="3"/>
    </x:row>
    <x:row r="23" ht="34" customHeight="1">
      <x:c r="A23" s="3"/>
      <x:c r="B23" s="3"/>
      <x:c r="C23" s="3"/>
      <x:c r="D23" s="3"/>
    </x:row>
    <x:row r="24" ht="34" customHeight="1">
      <x:c r="A24" s="3"/>
      <x:c r="B24" s="3"/>
      <x:c r="C24" s="3"/>
      <x:c r="D24" s="3"/>
    </x:row>
    <x:row r="25" ht="72" customHeight="1">
      <x:c r="A25" s="3" t="str">
        <x:v>詳しい確認手順</x:v>
      </x:c>
      <x:c r="B25" s="3"/>
      <x:c r="C25" s="3"/>
      <x:c r="D25" s="3" t="str">
        <x:v>記事URLはこのセルのメモに記載しています。</x:v>
      </x:c>
    </x:row>
    <x:row r="26" ht="34" customHeight="1">
      <x:c r="A26" s="3"/>
      <x:c r="B26" s="3"/>
      <x:c r="C26" s="3"/>
      <x:c r="D26" s="3"/>
    </x:row>
    <x:row r="27" ht="58" customHeight="1">
      <x:c r="A27" s="3" t="str">
        <x:v>作成日：2026年9月27日。マクロなし。</x:v>
      </x:c>
      <x:c r="B27" s="3"/>
      <x:c r="C27" s="3"/>
      <x:c r="D27" s="3" t="str">
        <x:v>金額は同じ税込・税抜区分にそろえ、請求書・仕様書・契約書で実案件の値へ置き換えてください。</x:v>
      </x:c>
    </x:row>
    <x:row r="28" ht="34" customHeight="1">
      <x:c r="A28" s="3"/>
      <x:c r="B28" s="3"/>
      <x:c r="C28" s="3"/>
      <x:c r="D28" s="3"/>
    </x:row>
  </x:sheetData>
  <x:pageMargins left="0.7" right="0.7" top="0.75" bottom="0.75" header="0.3" footer="0.3"/>
  <x:legacyDrawing xmlns:r="http://schemas.openxmlformats.org/officeDocument/2006/relationships" r:id="R4509b23ee8914e85"/>
</x:worksheet>
</file>

<file path=xl/worksheets/sheet6.xml><?xml version="1.0" encoding="utf-8"?>
<x:worksheet xmlns:x="http://schemas.openxmlformats.org/spreadsheetml/2006/main">
  <x:sheetPr>
    <x:tabColor rgb="FF0F766E"/>
  </x:sheetPr>
  <x:sheetViews>
    <x:sheetView showGridLines="0" workbookViewId="0"/>
  </x:sheetViews>
  <x:sheetFormatPr defaultRowHeight="15"/>
  <x:cols>
    <x:col min="1" max="1" width="49" hidden="0" customWidth="1"/>
    <x:col min="2" max="2" width="24" hidden="0" customWidth="1"/>
    <x:col min="3" max="3" width="19" hidden="0" customWidth="1"/>
    <x:col min="4" max="4" width="76" hidden="0" customWidth="1"/>
  </x:cols>
  <x:sheetData>
    <x:row r="1" ht="52" customHeight="1">
      <x:c r="A1" s="4" t="str">
        <x:v>集計する前に発電と需要を合わせる</x:v>
      </x:c>
      <x:c r="B1" s="3"/>
      <x:c r="C1" s="3"/>
      <x:c r="D1" s="3"/>
    </x:row>
    <x:row r="2" ht="44" customHeight="1">
      <x:c r="A2" s="3" t="str">
        <x:v>初期値は計算説明用の仮定です。相場ではありません。</x:v>
      </x:c>
      <x:c r="B2" s="3"/>
      <x:c r="C2" s="3"/>
      <x:c r="D2" s="3"/>
    </x:row>
    <x:row r="3" ht="105" customHeight="1">
      <x:c r="A3" s="6" t="str">
        <x:v>60分合計による過大計上</x:v>
      </x:c>
      <x:c r="B3" s="12" t="n">
        <x:f>B18</x:f>
        <x:v>10</x:v>
      </x:c>
      <x:c r="C3" s="6" t="str">
        <x:v>kWh</x:v>
      </x:c>
      <x:c r="D3" s="3" t="str">
        <x:v>蓄電なしの同時利用量の比較です。30分内の変動はさらに残ります。これは特定製品の誤差率や全施設に共通の誤差を示すものではありません。</x:v>
      </x:c>
    </x:row>
    <x:row r="4" ht="34" customHeight="1">
      <x:c r="A4" s="3"/>
      <x:c r="B4" s="3"/>
      <x:c r="C4" s="3"/>
      <x:c r="D4" s="3"/>
    </x:row>
    <x:row r="5" ht="44" customHeight="1">
      <x:c r="A5" s="3" t="str">
        <x:v>入力欄は薄いグレー。B8以降の値を変更できます。</x:v>
      </x:c>
      <x:c r="B5" s="3"/>
      <x:c r="C5" s="3"/>
      <x:c r="D5" s="3"/>
    </x:row>
    <x:row r="6" ht="34" customHeight="1">
      <x:c r="A6" s="3" t="str">
        <x:v>入力の確認</x:v>
      </x:c>
      <x:c r="B6" s="3" t="str">
        <x:f>IF(AND(COUNT(B8:B11)=4,MIN(B8:B11)&gt;=0),"OK","入力確認")</x:f>
        <x:v>OK</x:v>
      </x:c>
      <x:c r="C6" s="3"/>
      <x:c r="D6" s="3"/>
    </x:row>
    <x:row r="7" ht="34" customHeight="1">
      <x:c r="A7" s="8" t="str">
        <x:v>項目</x:v>
      </x:c>
      <x:c r="B7" s="8" t="str">
        <x:v>入力値</x:v>
      </x:c>
      <x:c r="C7" s="8" t="str">
        <x:v>単位</x:v>
      </x:c>
      <x:c r="D7" s="8" t="str">
        <x:v>条件</x:v>
      </x:c>
    </x:row>
    <x:row r="8" ht="34" customHeight="1">
      <x:c r="A8" s="3" t="str">
        <x:v>前半30分の発電量</x:v>
      </x:c>
      <x:c r="B8" s="10" t="n">
        <x:v>20</x:v>
      </x:c>
      <x:c r="C8" s="3" t="str">
        <x:v>kWh</x:v>
      </x:c>
      <x:c r="D8" s="3" t="str">
        <x:v>全入力は区間電力量。kWではない</x:v>
      </x:c>
    </x:row>
    <x:row r="9" ht="34" customHeight="1">
      <x:c r="A9" s="3" t="str">
        <x:v>前半30分の需要量</x:v>
      </x:c>
      <x:c r="B9" s="10" t="n">
        <x:v>10</x:v>
      </x:c>
      <x:c r="C9" s="3" t="str">
        <x:v>kWh</x:v>
      </x:c>
      <x:c r="D9" s="3" t="str">
        <x:v>同一施設・同一時刻</x:v>
      </x:c>
    </x:row>
    <x:row r="10" ht="34" customHeight="1">
      <x:c r="A10" s="3" t="str">
        <x:v>後半30分の発電量</x:v>
      </x:c>
      <x:c r="B10" s="10" t="n">
        <x:v>10</x:v>
      </x:c>
      <x:c r="C10" s="3" t="str">
        <x:v>kWh</x:v>
      </x:c>
      <x:c r="D10" s="3" t="str">
        <x:v>蓄電・時間移行なし</x:v>
      </x:c>
    </x:row>
    <x:row r="11" ht="34" customHeight="1">
      <x:c r="A11" s="3" t="str">
        <x:v>後半30分の需要量</x:v>
      </x:c>
      <x:c r="B11" s="10" t="n">
        <x:v>20</x:v>
      </x:c>
      <x:c r="C11" s="3" t="str">
        <x:v>kWh</x:v>
      </x:c>
      <x:c r="D11" s="3" t="str">
        <x:v>発電と需要の大小が入れ替わる例</x:v>
      </x:c>
    </x:row>
    <x:row r="12" ht="34" customHeight="1">
      <x:c r="A12" s="3"/>
      <x:c r="B12" s="3"/>
      <x:c r="C12" s="3"/>
      <x:c r="D12" s="3"/>
    </x:row>
    <x:row r="13" ht="34" customHeight="1">
      <x:c r="A13" s="3"/>
      <x:c r="B13" s="3"/>
      <x:c r="C13" s="3"/>
      <x:c r="D13" s="3"/>
    </x:row>
    <x:row r="14" ht="34" customHeight="1">
      <x:c r="A14" s="3"/>
      <x:c r="B14" s="3"/>
      <x:c r="C14" s="3"/>
      <x:c r="D14" s="3"/>
    </x:row>
    <x:row r="15" ht="34" customHeight="1">
      <x:c r="A15" s="5" t="str">
        <x:v>計算の内訳</x:v>
      </x:c>
      <x:c r="B15" s="5" t="str">
        <x:v>計算結果</x:v>
      </x:c>
      <x:c r="C15" s="5" t="str">
        <x:v>単位</x:v>
      </x:c>
      <x:c r="D15" s="5" t="str">
        <x:v>計算方法</x:v>
      </x:c>
    </x:row>
    <x:row r="16" ht="34" customHeight="1">
      <x:c r="A16" s="3" t="str">
        <x:v>30分ごとに対応させた量</x:v>
      </x:c>
      <x:c r="B16" s="11" t="n">
        <x:f>IF($B$6="OK",MIN(B8,B9)+MIN(B10,B11),"入力確認")</x:f>
        <x:v>20</x:v>
      </x:c>
      <x:c r="C16" s="3" t="str">
        <x:v>kWh</x:v>
      </x:c>
      <x:c r="D16" s="3" t="str">
        <x:v>MIN(B8,B9)+MIN(B10,B11)</x:v>
      </x:c>
    </x:row>
    <x:row r="17" ht="34" customHeight="1">
      <x:c r="A17" s="3" t="str">
        <x:v>60分合計だけで対応させた量</x:v>
      </x:c>
      <x:c r="B17" s="11" t="n">
        <x:f>IF($B$6="OK",MIN(B8+B10,B9+B11),"入力確認")</x:f>
        <x:v>30</x:v>
      </x:c>
      <x:c r="C17" s="3" t="str">
        <x:v>kWh</x:v>
      </x:c>
      <x:c r="D17" s="3" t="str">
        <x:v>MIN(B8+B10,B9+B11)</x:v>
      </x:c>
    </x:row>
    <x:row r="18" ht="34" customHeight="1">
      <x:c r="A18" s="3" t="str">
        <x:v>60分合計による過大計上</x:v>
      </x:c>
      <x:c r="B18" s="11" t="n">
        <x:f>IF($B$6="OK",B17-B16,"入力確認")</x:f>
        <x:v>10</x:v>
      </x:c>
      <x:c r="C18" s="3" t="str">
        <x:v>kWh</x:v>
      </x:c>
      <x:c r="D18" s="3" t="str">
        <x:v>B17-B16</x:v>
      </x:c>
    </x:row>
    <x:row r="19" ht="34" customHeight="1">
      <x:c r="A19" s="3"/>
      <x:c r="B19" s="11"/>
      <x:c r="C19" s="3"/>
      <x:c r="D19" s="3"/>
    </x:row>
    <x:row r="20" ht="34" customHeight="1">
      <x:c r="A20" s="3"/>
      <x:c r="B20" s="11"/>
      <x:c r="C20" s="3"/>
      <x:c r="D20" s="3"/>
    </x:row>
    <x:row r="21" ht="34" customHeight="1">
      <x:c r="A21" s="3"/>
      <x:c r="B21" s="11"/>
      <x:c r="C21" s="3"/>
      <x:c r="D21" s="3"/>
    </x:row>
    <x:row r="22" ht="34" customHeight="1">
      <x:c r="A22" s="3"/>
      <x:c r="B22" s="11"/>
      <x:c r="C22" s="3"/>
      <x:c r="D22" s="3"/>
    </x:row>
    <x:row r="23" ht="34" customHeight="1">
      <x:c r="A23" s="3"/>
      <x:c r="B23" s="3"/>
      <x:c r="C23" s="3"/>
      <x:c r="D23" s="3"/>
    </x:row>
    <x:row r="24" ht="34" customHeight="1">
      <x:c r="A24" s="3"/>
      <x:c r="B24" s="3"/>
      <x:c r="C24" s="3"/>
      <x:c r="D24" s="3"/>
    </x:row>
    <x:row r="25" ht="72" customHeight="1">
      <x:c r="A25" s="3" t="str">
        <x:v>詳しい確認手順</x:v>
      </x:c>
      <x:c r="B25" s="3"/>
      <x:c r="C25" s="3"/>
      <x:c r="D25" s="3" t="str">
        <x:v>記事URLはこのセルのメモに記載しています。</x:v>
      </x:c>
    </x:row>
    <x:row r="26" ht="34" customHeight="1">
      <x:c r="A26" s="3"/>
      <x:c r="B26" s="3"/>
      <x:c r="C26" s="3"/>
      <x:c r="D26" s="3"/>
    </x:row>
    <x:row r="27" ht="58" customHeight="1">
      <x:c r="A27" s="3" t="str">
        <x:v>作成日：2026年9月27日。マクロなし。</x:v>
      </x:c>
      <x:c r="B27" s="3"/>
      <x:c r="C27" s="3"/>
      <x:c r="D27" s="3" t="str">
        <x:v>金額は同じ税込・税抜区分にそろえ、請求書・仕様書・契約書で実案件の値へ置き換えてください。</x:v>
      </x:c>
    </x:row>
    <x:row r="28" ht="34" customHeight="1">
      <x:c r="A28" s="3"/>
      <x:c r="B28" s="3"/>
      <x:c r="C28" s="3"/>
      <x:c r="D28" s="3"/>
    </x:row>
  </x:sheetData>
  <x:pageMargins left="0.7" right="0.7" top="0.75" bottom="0.75" header="0.3" footer="0.3"/>
  <x:legacyDrawing xmlns:r="http://schemas.openxmlformats.org/officeDocument/2006/relationships" r:id="R8b1494b98c2d43e1"/>
</x:worksheet>
</file>