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f8f02b2e34d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制度Tracker" sheetId="1" r:id="R1278849fe4f34cbd"/>
    <x:sheet xmlns:r="http://schemas.openxmlformats.org/officeDocument/2006/relationships" name="対象別比較" sheetId="2" r:id="R9505a7b388f049cf"/>
    <x:sheet xmlns:r="http://schemas.openxmlformats.org/officeDocument/2006/relationships" name="申請準備" sheetId="3" r:id="R311705178cf14b70"/>
    <x:sheet xmlns:r="http://schemas.openxmlformats.org/officeDocument/2006/relationships" name="出典" sheetId="4" r:id="Ra5ea8cc242724f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"/>
    <x:numFmt numFmtId="201" formatCode="yyyy-mm"/>
    <x:numFmt numFmtId="202" formatCode="yyyy-mm-dd"/>
    <x:numFmt numFmtId="203" formatCode="@"/>
  </x:numFmts>
  <x:fonts count="8">
    <x:font>
      <x:sz val="11"/>
      <x:name val="Carlito"/>
    </x:font>
    <x:font>
      <x:sz val="10"/>
      <x:color rgb="FF172B2B"/>
      <x:name val="Arial"/>
    </x:font>
    <x:font>
      <x:b/>
      <x:sz val="16"/>
      <x:color rgb="FF075E59"/>
      <x:name val="Arial"/>
    </x:font>
    <x:font>
      <x:i/>
      <x:sz val="10"/>
      <x:color rgb="FF5F6F6F"/>
      <x:name val="Arial"/>
    </x:font>
    <x:font>
      <x:b/>
      <x:sz val="10"/>
      <x:color rgb="FFFFFFFF"/>
      <x:name val="Arial"/>
    </x:font>
    <x:font>
      <x:b/>
      <x:sz val="11"/>
      <x:color rgb="FF075E59"/>
      <x:name val="Arial"/>
    </x:font>
    <x:font>
      <x:b/>
      <x:sz val="11"/>
      <x:color rgb="FFFFFFFF"/>
      <x:name val="Arial"/>
    </x:font>
    <x:font>
      <x:sz val="10"/>
      <x:color rgb="FF33333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75E59"/>
      </x:patternFill>
    </x:fill>
    <x:fill>
      <x:patternFill patternType="solid">
        <x:fgColor rgb="FFFFF4CC"/>
      </x:patternFill>
    </x:fill>
    <x:fill>
      <x:patternFill patternType="solid">
        <x:fgColor rgb="FFE6F4F1"/>
      </x:patternFill>
    </x:fill>
    <x:fill>
      <x:patternFill patternType="solid">
        <x:fgColor rgb="FF0F5E5C"/>
      </x:patternFill>
    </x:fill>
  </x:fills>
  <x:borders count="1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D6E2E0"/>
      </x:right>
      <x:bottom style="thin">
        <x:color rgb="FFD6E2E0"/>
      </x:bottom>
    </x:border>
    <x:border>
      <x:left style="thin">
        <x:color rgb="FFD6E2E0"/>
      </x:left>
      <x:right style="thin">
        <x:color rgb="FFD6E2E0"/>
      </x:right>
      <x:bottom style="thin">
        <x:color rgb="FFD6E2E0"/>
      </x:bottom>
    </x:border>
    <x:border>
      <x:left style="thin">
        <x:color rgb="FFD6E2E0"/>
      </x:left>
      <x:right style="thin">
        <x:color rgb="FFFFFFFF"/>
      </x:right>
      <x:bottom style="thin">
        <x:color rgb="FFD6E2E0"/>
      </x:bottom>
    </x:border>
    <x:border>
      <x:right style="thin">
        <x:color rgb="FFD6E2E0"/>
      </x:right>
      <x:top style="thin">
        <x:color rgb="FFD6E2E0"/>
      </x:top>
      <x:bottom style="thin">
        <x:color rgb="FFD6E2E0"/>
      </x:bottom>
    </x:border>
    <x:border>
      <x:left style="thin">
        <x:color rgb="FFD6E2E0"/>
      </x:left>
      <x:right style="thin">
        <x:color rgb="FFD6E2E0"/>
      </x:right>
      <x:top style="thin">
        <x:color rgb="FFD6E2E0"/>
      </x:top>
      <x:bottom style="thin">
        <x:color rgb="FFD6E2E0"/>
      </x:bottom>
    </x:border>
    <x:border>
      <x:left style="thin">
        <x:color rgb="FFD6E2E0"/>
      </x:left>
      <x:right style="thin">
        <x:color rgb="FFFFFFFF"/>
      </x:right>
      <x:top style="thin">
        <x:color rgb="FFD6E2E0"/>
      </x:top>
      <x:bottom style="thin">
        <x:color rgb="FFD6E2E0"/>
      </x:bottom>
    </x:border>
    <x:border>
      <x:right style="thin">
        <x:color rgb="FFD6E2E0"/>
      </x:right>
      <x:top style="thin">
        <x:color rgb="FFD6E2E0"/>
      </x:top>
    </x:border>
    <x:border>
      <x:left style="thin">
        <x:color rgb="FFD6E2E0"/>
      </x:left>
      <x:right style="thin">
        <x:color rgb="FFD6E2E0"/>
      </x:right>
      <x:top style="thin">
        <x:color rgb="FFD6E2E0"/>
      </x:top>
    </x:border>
    <x:border>
      <x:left style="thin">
        <x:color rgb="FFD6E2E0"/>
      </x:left>
      <x:right style="thin">
        <x:color rgb="FFFFFFFF"/>
      </x:right>
      <x:top style="thin">
        <x:color rgb="FFD6E2E0"/>
      </x:top>
    </x:border>
    <x:border>
      <x:left style="thin">
        <x:color rgb="FFD6E2E0"/>
      </x:left>
      <x:top style="thin">
        <x:color rgb="FFD6E2E0"/>
      </x:top>
      <x:bottom style="thin">
        <x:color rgb="FFD6E2E0"/>
      </x:bottom>
    </x:border>
    <x:border>
      <x:top style="thin">
        <x:color rgb="FFD6E2E0"/>
      </x:top>
      <x:bottom style="thin">
        <x:color rgb="FFD6E2E0"/>
      </x:bottom>
    </x:border>
  </x:borders>
  <x:cellStyleXfs count="1">
    <x:xf numFmtId="0" fontId="0" fillId="0" borderId="0"/>
  </x:cellStyleXfs>
  <x:cellXfs count="7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4" fillId="2" borderId="6" xfId="0" applyNumberFormat="1" applyFont="1" applyFill="1" applyBorder="1" applyAlignment="1">
      <x:alignment horizontal="center" vertical="center" wrapText="1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/>
    </x:xf>
    <x:xf numFmtId="200" fontId="1" fillId="0" borderId="8" xfId="0" applyNumberFormat="1" applyFont="1" applyFill="1" applyBorder="1" applyAlignment="1">
      <x:alignment vertical="center" wrapText="1"/>
    </x:xf>
    <x:xf numFmtId="201" fontId="1" fillId="0" borderId="8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/>
    </x:xf>
    <x:xf numFmtId="200" fontId="1" fillId="0" borderId="11" xfId="0" applyNumberFormat="1" applyFont="1" applyFill="1" applyBorder="1" applyAlignment="1">
      <x:alignment vertical="center" wrapText="1"/>
    </x:xf>
    <x:xf numFmtId="201" fontId="1" fillId="0" borderId="11" xfId="0" applyNumberFormat="1" applyFont="1" applyFill="1" applyBorder="1" applyAlignment="1">
      <x:alignment vertical="center" wrapText="1"/>
    </x:xf>
    <x:xf numFmtId="0" fontId="1" fillId="0" borderId="12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0" fontId="1" fillId="3" borderId="12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13" xfId="0" applyNumberFormat="1" applyFont="1" applyFill="1" applyBorder="1" applyAlignment="1">
      <x:alignment vertical="center"/>
    </x:xf>
    <x:xf numFmtId="0" fontId="5" fillId="4" borderId="14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201" fontId="1" fillId="0" borderId="9" xfId="0" applyNumberFormat="1" applyFont="1" applyFill="1" applyBorder="1" applyAlignment="1">
      <x:alignment vertical="center" wrapText="1"/>
    </x:xf>
    <x:xf numFmtId="201" fontId="1" fillId="0" borderId="12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202" fontId="1" fillId="3" borderId="8" xfId="0" applyNumberFormat="1" applyFont="1" applyFill="1" applyBorder="1" applyAlignment="1">
      <x:alignment vertical="center"/>
    </x:xf>
    <x:xf numFmtId="0" fontId="1" fillId="3" borderId="11" xfId="0" applyNumberFormat="1" applyFont="1" applyFill="1" applyBorder="1" applyAlignment="1">
      <x:alignment vertical="center"/>
    </x:xf>
    <x:xf numFmtId="202" fontId="1" fillId="3" borderId="11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 wrapText="1"/>
    </x:xf>
    <x:xf numFmtId="202" fontId="1" fillId="3" borderId="8" xfId="0" applyNumberFormat="1" applyFont="1" applyFill="1" applyBorder="1" applyAlignment="1">
      <x:alignment vertical="center" wrapText="1"/>
    </x:xf>
    <x:xf numFmtId="0" fontId="1" fillId="3" borderId="11" xfId="0" applyNumberFormat="1" applyFont="1" applyFill="1" applyBorder="1" applyAlignment="1">
      <x:alignment vertical="center" wrapText="1"/>
    </x:xf>
    <x:xf numFmtId="202" fontId="1" fillId="3" borderId="11" xfId="0" applyNumberFormat="1" applyFont="1" applyFill="1" applyBorder="1" applyAlignment="1">
      <x:alignment vertical="center" wrapText="1"/>
    </x:xf>
    <x:xf numFmtId="201" fontId="1" fillId="0" borderId="9" xfId="0" applyNumberFormat="1" applyFont="1" applyFill="1" applyBorder="1" applyAlignment="1">
      <x:alignment vertical="center"/>
    </x:xf>
    <x:xf numFmtId="201" fontId="1" fillId="0" borderId="12" xfId="0" applyNumberFormat="1" applyFont="1" applyFill="1" applyBorder="1" applyAlignment="1">
      <x:alignment vertical="center"/>
    </x:xf>
    <x:xf numFmtId="203" fontId="1" fillId="0" borderId="8" xfId="0" applyNumberFormat="1" applyFont="1" applyFill="1" applyBorder="1" applyAlignment="1">
      <x:alignment vertical="center" wrapText="1"/>
    </x:xf>
    <x:xf numFmtId="203" fontId="1" fillId="0" borderId="9" xfId="0" applyNumberFormat="1" applyFont="1" applyFill="1" applyBorder="1" applyAlignment="1">
      <x:alignment vertical="center"/>
    </x:xf>
    <x:xf numFmtId="202" fontId="1" fillId="0" borderId="8" xfId="0" applyNumberFormat="1" applyFont="1" applyFill="1" applyBorder="1" applyAlignment="1">
      <x:alignment vertical="center" wrapText="1"/>
    </x:xf>
    <x:xf numFmtId="202" fontId="1" fillId="0" borderId="9" xfId="0" applyNumberFormat="1" applyFont="1" applyFill="1" applyBorder="1" applyAlignment="1">
      <x:alignment vertical="center"/>
    </x:xf>
    <x:xf numFmtId="203" fontId="1" fillId="0" borderId="11" xfId="0" applyNumberFormat="1" applyFont="1" applyFill="1" applyBorder="1" applyAlignment="1">
      <x:alignment vertical="center" wrapText="1"/>
    </x:xf>
    <x:xf numFmtId="203" fontId="1" fillId="0" borderId="12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5" fillId="4" borderId="13" xfId="0" applyNumberFormat="1" applyFont="1" applyFill="1" applyBorder="1" applyAlignment="1">
      <x:alignment vertical="center" wrapText="1"/>
    </x:xf>
    <x:xf numFmtId="0" fontId="5" fillId="4" borderId="14" xfId="0" applyNumberFormat="1" applyFont="1" applyFill="1" applyBorder="1" applyAlignment="1">
      <x:alignment vertical="center" wrapText="1"/>
    </x:xf>
    <x:xf numFmtId="0" fontId="5" fillId="4" borderId="7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</x:cellXfs>
  <x:cellStyles count="1">
    <x:cellStyle name="Normal" xfId="0"/>
  </x:cellStyles>
  <x:dxfs count="4">
    <x:dxf>
      <x:font>
        <x:b/>
        <x:color rgb="FF166534"/>
      </x:font>
      <x:fill>
        <x:patternFill>
          <x:bgColor rgb="FFE4F6EA"/>
        </x:patternFill>
      </x:fill>
    </x:dxf>
    <x:dxf>
      <x:font>
        <x:b/>
        <x:color rgb="FF8A5A00"/>
      </x:font>
      <x:fill>
        <x:patternFill>
          <x:bgColor rgb="FFFFF4CC"/>
        </x:patternFill>
      </x:fill>
    </x:dxf>
    <x:dxf>
      <x:font>
        <x:b/>
        <x:color rgb="FF166534"/>
      </x:font>
      <x:fill>
        <x:patternFill>
          <x:bgColor rgb="FFE4F6EA"/>
        </x:patternFill>
      </x:fill>
    </x:dxf>
    <x:dxf>
      <x:font>
        <x:b/>
        <x:color rgb="FF8A5A00"/>
      </x:font>
      <x:fill>
        <x:patternFill>
          <x:bgColor rgb="FFFFF4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9a5d81f7a648a1" /><Relationship Type="http://schemas.openxmlformats.org/officeDocument/2006/relationships/theme" Target="/xl/theme/theme1.xml" Id="R991da889f491442b" /><Relationship Type="http://schemas.openxmlformats.org/officeDocument/2006/relationships/sharedStrings" Target="/xl/sharedStrings.xml" Id="R5d66a33cb6304558" /><Relationship Type="http://schemas.openxmlformats.org/officeDocument/2006/relationships/worksheet" Target="/xl/worksheets/sheet1.xml" Id="R1278849fe4f34cbd" /><Relationship Type="http://schemas.openxmlformats.org/officeDocument/2006/relationships/worksheet" Target="/xl/worksheets/sheet2.xml" Id="R9505a7b388f049cf" /><Relationship Type="http://schemas.openxmlformats.org/officeDocument/2006/relationships/worksheet" Target="/xl/worksheets/sheet3.xml" Id="R311705178cf14b70" /><Relationship Type="http://schemas.openxmlformats.org/officeDocument/2006/relationships/worksheet" Target="/xl/worksheets/sheet4.xml" Id="Ra5ea8cc242724f4d" /></Relationships>
</file>

<file path=xl/tables/table1.xml><?xml version="1.0" encoding="utf-8"?>
<x:table xmlns:x="http://schemas.openxmlformats.org/spreadsheetml/2006/main" id="1" name="PolicyTrackerTable" displayName="PolicyTrackerTable" ref="A5:O35" headerRowCount="1" totalsRowCount="0" totalsRowShown="0">
  <x:autoFilter ref="A5:O35"/>
  <x:tableColumns count="15">
    <x:tableColumn id="1" name="ID"/>
    <x:tableColumn id="2" name="対象"/>
    <x:tableColumn id="3" name="省庁"/>
    <x:tableColumn id="4" name="制度・施策"/>
    <x:tableColumn id="5" name="年度"/>
    <x:tableColumn id="6" name="公表状況"/>
    <x:tableColumn id="7" name="概算要求額（億円）"/>
    <x:tableColumn id="8" name="主な対象"/>
    <x:tableColumn id="9" name="支援内容"/>
    <x:tableColumn id="10" name="主な条件・注意点"/>
    <x:tableColumn id="11" name="次に確認すること"/>
    <x:tableColumn id="12" name="一次情報URL"/>
    <x:tableColumn id="13" name="資料公表日"/>
    <x:tableColumn id="14" name="根拠"/>
    <x:tableColumn id="15" name="確認欄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pplicationPrepTable" displayName="ApplicationPrepTable" ref="A5:G17" headerRowCount="1" totalsRowCount="0" totalsRowShown="0">
  <x:autoFilter ref="A5:G17"/>
  <x:tableColumns count="7">
    <x:tableColumn id="1" name="No."/>
    <x:tableColumn id="2" name="確認項目"/>
    <x:tableColumn id="3" name="目的"/>
    <x:tableColumn id="4" name="状態"/>
    <x:tableColumn id="5" name="担当者"/>
    <x:tableColumn id="6" name="期限"/>
    <x:tableColumn id="7" name="メモ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olicySourcesTable" displayName="PolicySourcesTable" ref="A5:E35" headerRowCount="1" totalsRowCount="0" totalsRowShown="0">
  <x:autoFilter ref="A5:E35"/>
  <x:tableColumns count="5">
    <x:tableColumn id="1" name="ID"/>
    <x:tableColumn id="2" name="制度・施策"/>
    <x:tableColumn id="3" name="省庁"/>
    <x:tableColumn id="4" name="一次情報URL"/>
    <x:tableColumn id="5" name="公表年月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31a707431644fb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4ad8969bee5d4fb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2cf166069c604e50" /></Relationships>
</file>

<file path=xl/worksheets/sheet1.xml><?xml version="1.0" encoding="utf-8"?>
<x:worksheet xmlns:x="http://schemas.openxmlformats.org/spreadsheetml/2006/main">
  <x:sheetPr>
    <x:tabColor rgb="FF075E59"/>
  </x:sheetPr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8" hidden="0" customWidth="1"/>
    <x:col min="2" max="2" width="18" hidden="0" customWidth="1"/>
    <x:col min="3" max="3" width="12" hidden="0" customWidth="1"/>
    <x:col min="4" max="4" width="30" hidden="0" customWidth="1"/>
    <x:col min="5" max="5" width="8" hidden="0" customWidth="1"/>
    <x:col min="6" max="6" width="14" hidden="0" customWidth="1"/>
    <x:col min="7" max="7" width="16" hidden="0" customWidth="1"/>
    <x:col min="8" max="8" width="28" hidden="0" customWidth="1"/>
    <x:col min="9" max="9" width="32" hidden="0" customWidth="1"/>
    <x:col min="10" max="10" width="38" hidden="0" customWidth="1"/>
    <x:col min="11" max="11" width="34" hidden="0" customWidth="1"/>
    <x:col min="12" max="12" width="42" hidden="0" customWidth="1"/>
    <x:col min="13" max="13" width="12" hidden="0" customWidth="1"/>
    <x:col min="14" max="14" width="14" hidden="0" customWidth="1"/>
    <x:col min="15" max="15" width="12" hidden="0" customWidth="1"/>
    <x:col min="16" max="16" width="18" hidden="0" customWidth="1"/>
    <x:col min="17" max="17" width="18" hidden="0" customWidth="1"/>
    <x:col min="18" max="18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6" customHeight="1">
      <x:c r="A2" s="3" t="str">
        <x:v>2027年度 エネルギー制度Tracker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40" customHeight="1">
      <x:c r="A3" s="67" t="str">
        <x:v>2026年9月27日時点。予算額は個別の交付額ではありません。R04〜R06の125億円、R08〜R10の63億円は共通枠で重複合算不可。R26・R27は2025年度補正の成立額。</x:v>
      </x:c>
      <x:c r="B3" s="67"/>
      <x:c r="C3" s="67"/>
      <x:c r="D3" s="67"/>
      <x:c r="E3" s="67"/>
      <x:c r="F3" s="67"/>
      <x:c r="G3" s="67"/>
      <x:c r="H3" s="67"/>
      <x:c r="I3" s="67"/>
      <x:c r="J3" s="67"/>
      <x:c r="K3" s="67"/>
      <x:c r="L3" s="67"/>
      <x:c r="M3" s="67"/>
      <x:c r="N3" s="67"/>
      <x:c r="O3" s="67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34" customHeight="1">
      <x:c r="A5" s="21" t="str">
        <x:v>ID</x:v>
      </x:c>
      <x:c r="B5" s="22" t="str">
        <x:v>対象</x:v>
      </x:c>
      <x:c r="C5" s="22" t="str">
        <x:v>省庁</x:v>
      </x:c>
      <x:c r="D5" s="22" t="str">
        <x:v>制度・施策</x:v>
      </x:c>
      <x:c r="E5" s="22" t="str">
        <x:v>年度</x:v>
      </x:c>
      <x:c r="F5" s="22" t="str">
        <x:v>公表状況</x:v>
      </x:c>
      <x:c r="G5" s="22" t="str">
        <x:v>参考予算額（億円）</x:v>
      </x:c>
      <x:c r="H5" s="22" t="str">
        <x:v>主な対象</x:v>
      </x:c>
      <x:c r="I5" s="22" t="str">
        <x:v>支援内容</x:v>
      </x:c>
      <x:c r="J5" s="22" t="str">
        <x:v>主な条件・注意点</x:v>
      </x:c>
      <x:c r="K5" s="22" t="str">
        <x:v>次に確認すること</x:v>
      </x:c>
      <x:c r="L5" s="22" t="str">
        <x:v>参照URL</x:v>
      </x:c>
      <x:c r="M5" s="22" t="str">
        <x:v>資料公表日</x:v>
      </x:c>
      <x:c r="N5" s="22" t="str">
        <x:v>根拠</x:v>
      </x:c>
      <x:c r="O5" s="23" t="str">
        <x:v>確認欄</x:v>
      </x:c>
      <x:c r="P5" s="73" t="str">
        <x:v>住宅対象（自動）</x:v>
      </x:c>
      <x:c r="Q5" s="73" t="str">
        <x:v>法人対象（自動）</x:v>
      </x:c>
      <x:c r="R5" s="73" t="str">
        <x:v>EV対象（自動）</x:v>
      </x:c>
    </x:row>
    <x:row r="6" ht="54" customHeight="1">
      <x:c r="A6" s="24" t="str">
        <x:v>R01</x:v>
      </x:c>
      <x:c r="B6" s="25" t="str">
        <x:v>住宅／法人・自治体／EV・V2H</x:v>
      </x:c>
      <x:c r="C6" s="26" t="str">
        <x:v>環境省</x:v>
      </x:c>
      <x:c r="D6" s="25" t="str">
        <x:v>補助金・基金の見直し方針</x:v>
      </x:c>
      <x:c r="E6" s="25" t="n">
        <x:v>2027</x:v>
      </x:c>
      <x:c r="F6" s="25" t="str">
        <x:v>方針公表</x:v>
      </x:c>
      <x:c r="G6" s="27"/>
      <x:c r="H6" s="25" t="str">
        <x:v>2027年度から新規に実施する国の補助事業</x:v>
      </x:c>
      <x:c r="I6" s="25" t="str">
        <x:v>従来型シリコンパネル本体を対象外とし、次世代型太陽電池へ重点化</x:v>
      </x:c>
      <x:c r="J6" s="25" t="str">
        <x:v>既存事業、複数年度事業、工事・PCS、蓄電池、自治体独自制度、FIT/FIPは制度別に確認</x:v>
      </x:c>
      <x:c r="K6" s="25" t="str">
        <x:v>『太陽光補助が全面終了』と解釈せず、公募要領で対象経費を分解する</x:v>
      </x:c>
      <x:c r="L6" s="25" t="str">
        <x:v>https://www.env.go.jp/content/000425987.pdf</x:v>
      </x:c>
      <x:c r="M6" s="61" t="str">
        <x:v>2026-08</x:v>
      </x:c>
      <x:c r="N6" s="25" t="str">
        <x:v>一次資料確認</x:v>
      </x:c>
      <x:c r="O6" s="36" t="str">
        <x:v>未確認</x:v>
      </x:c>
      <x:c r="P6" s="74" t="n">
        <x:f>IF(ISNUMBER(SEARCH("住宅",B6)),1,0)</x:f>
        <x:v>1</x:v>
      </x:c>
      <x:c r="Q6" s="74" t="n">
        <x:f>IF(ISNUMBER(SEARCH("法人・自治体",B6)),1,0)</x:f>
        <x:v>1</x:v>
      </x:c>
      <x:c r="R6" s="74" t="n">
        <x:f>IF(ISNUMBER(SEARCH("EV・V2H",B6)),1,0)</x:f>
        <x:v>1</x:v>
      </x:c>
    </x:row>
    <x:row r="7" ht="104" customHeight="1">
      <x:c r="A7" s="24" t="str">
        <x:v>R02</x:v>
      </x:c>
      <x:c r="B7" s="25" t="str">
        <x:v>住宅／法人・自治体</x:v>
      </x:c>
      <x:c r="C7" s="26" t="str">
        <x:v>環境省</x:v>
      </x:c>
      <x:c r="D7" s="25" t="str">
        <x:v>ペロブスカイト太陽電池の社会実装モデル導入支援</x:v>
      </x:c>
      <x:c r="E7" s="25" t="n">
        <x:v>2027</x:v>
      </x:c>
      <x:c r="F7" s="25" t="str">
        <x:v>概算要求</x:v>
      </x:c>
      <x:c r="G7" s="27" t="n">
        <x:v>280</x:v>
      </x:c>
      <x:c r="H7" s="25" t="str">
        <x:v>自治体・民間事業者等による導入計画、フィルム型・建材一体型設備</x:v>
      </x:c>
      <x:c r="I7" s="25" t="str">
        <x:v>計画策定9/10、設備等導入2/3。避難施設・インフラ空間への設置等、一定要件を満たす場合3/4</x:v>
      </x:c>
      <x:c r="J7" s="25" t="str">
        <x:v>設備の型だけで補助率は決まらない。導入規模下限・上限価格・運用データ提出等は公募要領で確認</x:v>
      </x:c>
      <x:c r="K7" s="25" t="str">
        <x:v>一般的なシリコンPV補助と混同せず、設置制約・保証・施工費を確認する</x:v>
      </x:c>
      <x:c r="L7" s="25" t="str">
        <x:v>https://www.env.go.jp/content/000425862.pdf</x:v>
      </x:c>
      <x:c r="M7" s="61" t="str">
        <x:v>2026-08</x:v>
      </x:c>
      <x:c r="N7" s="25" t="str">
        <x:v>一次資料確認</x:v>
      </x:c>
      <x:c r="O7" s="36" t="str">
        <x:v>未確認</x:v>
      </x:c>
      <x:c r="P7" s="74" t="n">
        <x:f>IF(ISNUMBER(SEARCH("住宅",B7)),1,0)</x:f>
        <x:v>1</x:v>
      </x:c>
      <x:c r="Q7" s="74" t="n">
        <x:f>IF(ISNUMBER(SEARCH("法人・自治体",B7)),1,0)</x:f>
        <x:v>1</x:v>
      </x:c>
      <x:c r="R7" s="74" t="n">
        <x:f>IF(ISNUMBER(SEARCH("EV・V2H",B7)),1,0)</x:f>
        <x:v>0</x:v>
      </x:c>
    </x:row>
    <x:row r="8" ht="104" customHeight="1">
      <x:c r="A8" s="24" t="str">
        <x:v>R03</x:v>
      </x:c>
      <x:c r="B8" s="25" t="str">
        <x:v>住宅</x:v>
      </x:c>
      <x:c r="C8" s="26" t="str">
        <x:v>環境省</x:v>
      </x:c>
      <x:c r="D8" s="25" t="str">
        <x:v>脱炭素志向型住宅の導入支援</x:v>
      </x:c>
      <x:c r="E8" s="25" t="n">
        <x:v>2027</x:v>
      </x:c>
      <x:c r="F8" s="25" t="str">
        <x:v>概算要求</x:v>
      </x:c>
      <x:c r="G8" s="27" t="n">
        <x:v>500</x:v>
      </x:c>
      <x:c r="H8" s="25" t="str">
        <x:v>新築戸建住宅・新築集合住宅</x:v>
      </x:c>
      <x:c r="I8" s="25" t="str">
        <x:v>地域区分1〜4は115万円/戸、5〜8は100万円/戸</x:v>
      </x:c>
      <x:c r="J8" s="25" t="str">
        <x:v>断熱等級6以上、省エネのみ35%以上、HEMS等。再エネ込みは一般戸建100%以上、寒冷地・低日射75%以上、狭小地等・多雪地域は別扱い。集合住宅も階層別。着工日の条件案は公募要領で確定</x:v>
      </x:c>
      <x:c r="K8" s="25" t="str">
        <x:v>住宅性能、再エネ、HEMS、着工日を分けて証明書類を準備する</x:v>
      </x:c>
      <x:c r="L8" s="25" t="str">
        <x:v>https://www.env.go.jp/content/000425877.pdf</x:v>
      </x:c>
      <x:c r="M8" s="61" t="str">
        <x:v>2026-08</x:v>
      </x:c>
      <x:c r="N8" s="25" t="str">
        <x:v>一次資料確認</x:v>
      </x:c>
      <x:c r="O8" s="36" t="str">
        <x:v>未確認</x:v>
      </x:c>
      <x:c r="P8" s="74" t="n">
        <x:f>IF(ISNUMBER(SEARCH("住宅",B8)),1,0)</x:f>
        <x:v>1</x:v>
      </x:c>
      <x:c r="Q8" s="74" t="n">
        <x:f>IF(ISNUMBER(SEARCH("法人・自治体",B8)),1,0)</x:f>
        <x:v>0</x:v>
      </x:c>
      <x:c r="R8" s="74" t="n">
        <x:f>IF(ISNUMBER(SEARCH("EV・V2H",B8)),1,0)</x:f>
        <x:v>0</x:v>
      </x:c>
    </x:row>
    <x:row r="9" ht="104" customHeight="1">
      <x:c r="A9" s="24" t="str">
        <x:v>R04</x:v>
      </x:c>
      <x:c r="B9" s="25" t="str">
        <x:v>住宅</x:v>
      </x:c>
      <x:c r="C9" s="26" t="str">
        <x:v>環境省</x:v>
      </x:c>
      <x:c r="D9" s="25" t="str">
        <x:v>CFP・EPD表示建材を使う新築住宅支援</x:v>
      </x:c>
      <x:c r="E9" s="25" t="n">
        <x:v>2027</x:v>
      </x:c>
      <x:c r="F9" s="25" t="str">
        <x:v>概算要求</x:v>
      </x:c>
      <x:c r="G9" s="27" t="n">
        <x:v>125</x:v>
      </x:c>
      <x:c r="H9" s="25" t="str">
        <x:v>一定の省エネ性能を満たす新築戸建・集合住宅</x:v>
      </x:c>
      <x:c r="I9" s="25" t="str">
        <x:v>戸建1〜4地域90万円/戸、5〜8地域80万円/戸。集合住宅50万円/戸、集合住宅でLCCO2算定を行う場合60万円/戸。付帯設備は別途補助</x:v>
      </x:c>
      <x:c r="J9" s="25" t="str">
        <x:v>要求額125億円は住宅脱炭素化事業全体の共通枠（R04〜R06）。各メニューの専用額ではなく重複合算不可。窓または断熱材の一部にCFP表示製品またはEPD取得製品等を使用</x:v>
      </x:c>
      <x:c r="K9" s="25" t="str">
        <x:v>GX志向型住宅の115/100万円と混同せず、採用建材の証憑を確認する</x:v>
      </x:c>
      <x:c r="L9" s="25" t="str">
        <x:v>https://www.env.go.jp/content/000426291.pdf</x:v>
      </x:c>
      <x:c r="M9" s="61" t="str">
        <x:v>2026-08</x:v>
      </x:c>
      <x:c r="N9" s="25" t="str">
        <x:v>一次資料確認</x:v>
      </x:c>
      <x:c r="O9" s="36" t="str">
        <x:v>未確認</x:v>
      </x:c>
      <x:c r="P9" s="74" t="n">
        <x:f>IF(ISNUMBER(SEARCH("住宅",B9)),1,0)</x:f>
        <x:v>1</x:v>
      </x:c>
      <x:c r="Q9" s="74" t="n">
        <x:f>IF(ISNUMBER(SEARCH("法人・自治体",B9)),1,0)</x:f>
        <x:v>0</x:v>
      </x:c>
      <x:c r="R9" s="74" t="n">
        <x:f>IF(ISNUMBER(SEARCH("EV・V2H",B9)),1,0)</x:f>
        <x:v>0</x:v>
      </x:c>
    </x:row>
    <x:row r="10" ht="104" customHeight="1">
      <x:c r="A10" s="24" t="str">
        <x:v>R05</x:v>
      </x:c>
      <x:c r="B10" s="25" t="str">
        <x:v>住宅／EV・V2H</x:v>
      </x:c>
      <x:c r="C10" s="26" t="str">
        <x:v>環境省</x:v>
      </x:c>
      <x:c r="D10" s="25" t="str">
        <x:v>ZEH-M・ZEHリノベ・付帯設備支援</x:v>
      </x:c>
      <x:c r="E10" s="25" t="n">
        <x:v>2027</x:v>
      </x:c>
      <x:c r="F10" s="25" t="str">
        <x:v>概算要求</x:v>
      </x:c>
      <x:c r="G10" s="27" t="n">
        <x:v>125</x:v>
      </x:c>
      <x:c r="H10" s="25" t="str">
        <x:v>新築集合住宅、既存住宅のZEH化改修等</x:v>
      </x:c>
      <x:c r="I10" s="25" t="str">
        <x:v>低・中層ZEH-M40万円/戸、ZEHリノベ上限250万円/戸、蓄電池・EV充電設備等は別途補助</x:v>
      </x:c>
      <x:c r="J10" s="25" t="str">
        <x:v>要求額125億円は住宅脱炭素化事業全体の共通枠（R04〜R06）。各メニューの専用額ではなく重複合算不可。新築戸建ZEH・ZEH+と高層ZEH-Mは過去採択案件の継続分のみ。低・中層ZEH-MはLCCO2算定で50万円/戸</x:v>
      </x:c>
      <x:c r="K10" s="25" t="str">
        <x:v>住宅種別、申請主体、継続案件かどうか、付帯設備の加算を分ける</x:v>
      </x:c>
      <x:c r="L10" s="25" t="str">
        <x:v>https://www.env.go.jp/content/000426291.pdf</x:v>
      </x:c>
      <x:c r="M10" s="61" t="str">
        <x:v>2026-08</x:v>
      </x:c>
      <x:c r="N10" s="25" t="str">
        <x:v>一次資料確認</x:v>
      </x:c>
      <x:c r="O10" s="36" t="str">
        <x:v>未確認</x:v>
      </x:c>
      <x:c r="P10" s="74" t="n">
        <x:f>IF(ISNUMBER(SEARCH("住宅",B10)),1,0)</x:f>
        <x:v>1</x:v>
      </x:c>
      <x:c r="Q10" s="74" t="n">
        <x:f>IF(ISNUMBER(SEARCH("法人・自治体",B10)),1,0)</x:f>
        <x:v>0</x:v>
      </x:c>
      <x:c r="R10" s="74" t="n">
        <x:f>IF(ISNUMBER(SEARCH("EV・V2H",B10)),1,0)</x:f>
        <x:v>1</x:v>
      </x:c>
    </x:row>
    <x:row r="11" ht="104" customHeight="1">
      <x:c r="A11" s="24" t="str">
        <x:v>R06</x:v>
      </x:c>
      <x:c r="B11" s="25" t="str">
        <x:v>住宅</x:v>
      </x:c>
      <x:c r="C11" s="26" t="str">
        <x:v>環境省</x:v>
      </x:c>
      <x:c r="D11" s="25" t="str">
        <x:v>既存住宅の断熱リフォーム支援</x:v>
      </x:c>
      <x:c r="E11" s="25" t="n">
        <x:v>2027</x:v>
      </x:c>
      <x:c r="F11" s="25" t="str">
        <x:v>概算要求</x:v>
      </x:c>
      <x:c r="G11" s="27" t="n">
        <x:v>125</x:v>
      </x:c>
      <x:c r="H11" s="25" t="str">
        <x:v>既存戸建・集合住宅の断熱改修</x:v>
      </x:c>
      <x:c r="I11" s="25" t="str">
        <x:v>補助率1/3、戸建上限120万円/戸、集合上限15万円/戸（玄関ドア同時改修は20万円/戸）</x:v>
      </x:c>
      <x:c r="J11" s="25" t="str">
        <x:v>要求額125億円は住宅脱炭素化事業全体の共通枠（R04〜R06）。各メニューの専用額ではなく重複合算不可。暖冷房エネルギー15%以上削減、断熱材・窓・ガラス等の改修</x:v>
      </x:c>
      <x:c r="K11" s="25" t="str">
        <x:v>部位、面積、性能証明、同時工事の範囲を見積明細で分ける</x:v>
      </x:c>
      <x:c r="L11" s="25" t="str">
        <x:v>https://www.env.go.jp/content/000426291.pdf</x:v>
      </x:c>
      <x:c r="M11" s="61" t="str">
        <x:v>2026-08</x:v>
      </x:c>
      <x:c r="N11" s="25" t="str">
        <x:v>一次資料確認</x:v>
      </x:c>
      <x:c r="O11" s="36" t="str">
        <x:v>未確認</x:v>
      </x:c>
      <x:c r="P11" s="74" t="n">
        <x:f>IF(ISNUMBER(SEARCH("住宅",B11)),1,0)</x:f>
        <x:v>1</x:v>
      </x:c>
      <x:c r="Q11" s="74" t="n">
        <x:f>IF(ISNUMBER(SEARCH("法人・自治体",B11)),1,0)</x:f>
        <x:v>0</x:v>
      </x:c>
      <x:c r="R11" s="74" t="n">
        <x:f>IF(ISNUMBER(SEARCH("EV・V2H",B11)),1,0)</x:f>
        <x:v>0</x:v>
      </x:c>
    </x:row>
    <x:row r="12" ht="54" customHeight="1">
      <x:c r="A12" s="24" t="str">
        <x:v>R07</x:v>
      </x:c>
      <x:c r="B12" s="25" t="str">
        <x:v>住宅</x:v>
      </x:c>
      <x:c r="C12" s="26" t="str">
        <x:v>環境省</x:v>
      </x:c>
      <x:c r="D12" s="25" t="str">
        <x:v>断熱窓への改修促進</x:v>
      </x:c>
      <x:c r="E12" s="25" t="n">
        <x:v>2027</x:v>
      </x:c>
      <x:c r="F12" s="25" t="str">
        <x:v>概算要求</x:v>
      </x:c>
      <x:c r="G12" s="27" t="n">
        <x:v>980</x:v>
      </x:c>
      <x:c r="H12" s="25" t="str">
        <x:v>住宅および一部非住宅の窓断熱改修</x:v>
      </x:c>
      <x:c r="I12" s="25" t="str">
        <x:v>工事内容に応じた定額補助</x:v>
      </x:c>
      <x:c r="J12" s="25" t="str">
        <x:v>Uw値1.9以下など。対象製品・補助上限は公募資料で確定</x:v>
      </x:c>
      <x:c r="K12" s="25" t="str">
        <x:v>窓サイズ、製品性能、工事時期、他制度との併用を確認する</x:v>
      </x:c>
      <x:c r="L12" s="25" t="str">
        <x:v>https://www.env.go.jp/content/000426291.pdf</x:v>
      </x:c>
      <x:c r="M12" s="61" t="str">
        <x:v>2026-08</x:v>
      </x:c>
      <x:c r="N12" s="25" t="str">
        <x:v>一次資料確認</x:v>
      </x:c>
      <x:c r="O12" s="36" t="str">
        <x:v>未確認</x:v>
      </x:c>
      <x:c r="P12" s="74" t="n">
        <x:f>IF(ISNUMBER(SEARCH("住宅",B12)),1,0)</x:f>
        <x:v>1</x:v>
      </x:c>
      <x:c r="Q12" s="74" t="n">
        <x:f>IF(ISNUMBER(SEARCH("法人・自治体",B12)),1,0)</x:f>
        <x:v>0</x:v>
      </x:c>
      <x:c r="R12" s="74" t="n">
        <x:f>IF(ISNUMBER(SEARCH("EV・V2H",B12)),1,0)</x:f>
        <x:v>0</x:v>
      </x:c>
    </x:row>
    <x:row r="13" ht="104" customHeight="1">
      <x:c r="A13" s="24" t="str">
        <x:v>R08</x:v>
      </x:c>
      <x:c r="B13" s="25" t="str">
        <x:v>法人・自治体／EV・V2H</x:v>
      </x:c>
      <x:c r="C13" s="26" t="str">
        <x:v>環境省</x:v>
      </x:c>
      <x:c r="D13" s="25" t="str">
        <x:v>民間企業等による再エネ導入・地域共生加速化</x:v>
      </x:c>
      <x:c r="E13" s="25" t="n">
        <x:v>2027</x:v>
      </x:c>
      <x:c r="F13" s="25" t="str">
        <x:v>概算要求</x:v>
      </x:c>
      <x:c r="G13" s="27" t="n">
        <x:v>63</x:v>
      </x:c>
      <x:c r="H13" s="25" t="str">
        <x:v>工場・業務施設・営農地・駐車場・壁面等</x:v>
      </x:c>
      <x:c r="I13" s="25" t="str">
        <x:v>自家消費、蓄電池併設、PPA、カーポート、建材一体型、離島等の複数メニュー</x:v>
      </x:c>
      <x:c r="J13" s="25" t="str">
        <x:v>要求額63億円は全メニューを含む親事業額。R09・R10と重複合算不可。補助率・逆潮流・蓄電池要件はメニューごとに確認</x:v>
      </x:c>
      <x:c r="K13" s="25" t="str">
        <x:v>設置場所、所有形態、逆潮流、需要データ、蓄電池の有無を先に確定する</x:v>
      </x:c>
      <x:c r="L13" s="25" t="str">
        <x:v>https://www.env.go.jp/content/000425867.pdf</x:v>
      </x:c>
      <x:c r="M13" s="61" t="str">
        <x:v>2026-08</x:v>
      </x:c>
      <x:c r="N13" s="25" t="str">
        <x:v>一次資料確認</x:v>
      </x:c>
      <x:c r="O13" s="36" t="str">
        <x:v>未確認</x:v>
      </x:c>
      <x:c r="P13" s="74" t="n">
        <x:f>IF(ISNUMBER(SEARCH("住宅",B13)),1,0)</x:f>
        <x:v>0</x:v>
      </x:c>
      <x:c r="Q13" s="74" t="n">
        <x:f>IF(ISNUMBER(SEARCH("法人・自治体",B13)),1,0)</x:f>
        <x:v>1</x:v>
      </x:c>
      <x:c r="R13" s="74" t="n">
        <x:f>IF(ISNUMBER(SEARCH("EV・V2H",B13)),1,0)</x:f>
        <x:v>1</x:v>
      </x:c>
    </x:row>
    <x:row r="14" ht="104" customHeight="1">
      <x:c r="A14" s="24" t="str">
        <x:v>R09</x:v>
      </x:c>
      <x:c r="B14" s="25" t="str">
        <x:v>法人・自治体／EV・V2H</x:v>
      </x:c>
      <x:c r="C14" s="26" t="str">
        <x:v>環境省</x:v>
      </x:c>
      <x:c r="D14" s="25" t="str">
        <x:v>ストレージパリティ支援</x:v>
      </x:c>
      <x:c r="E14" s="25" t="n">
        <x:v>2027</x:v>
      </x:c>
      <x:c r="F14" s="25" t="str">
        <x:v>概算要求</x:v>
      </x:c>
      <x:c r="G14" s="27" t="n">
        <x:v>63</x:v>
      </x:c>
      <x:c r="H14" s="25" t="str">
        <x:v>業務用・産業用施設等の自家消費型太陽光</x:v>
      </x:c>
      <x:c r="I14" s="25" t="str">
        <x:v>太陽光工事等は購入3万円/kW、PPA・リース4万円/kW、定置用蓄電池は上限1/3、EV・PHV＋V2Hは算定式</x:v>
      </x:c>
      <x:c r="J14" s="25" t="str">
        <x:v>要求額63億円は親事業R08全体の共通枠。R08〜R10の重複合算不可。蓄電池または車載型蓄電池の導入が必須。原則逆潮流なし（戸建は可）</x:v>
      </x:c>
      <x:c r="K14" s="25" t="str">
        <x:v>PV単独案件を対象と誤認せず、蓄電池・V2Hを含む運用ケースを試算する</x:v>
      </x:c>
      <x:c r="L14" s="25" t="str">
        <x:v>https://www.env.go.jp/content/000425867.pdf</x:v>
      </x:c>
      <x:c r="M14" s="61" t="str">
        <x:v>2026-08</x:v>
      </x:c>
      <x:c r="N14" s="25" t="str">
        <x:v>一次資料確認</x:v>
      </x:c>
      <x:c r="O14" s="36" t="str">
        <x:v>未確認</x:v>
      </x:c>
      <x:c r="P14" s="74" t="n">
        <x:f>IF(ISNUMBER(SEARCH("住宅",B14)),1,0)</x:f>
        <x:v>0</x:v>
      </x:c>
      <x:c r="Q14" s="74" t="n">
        <x:f>IF(ISNUMBER(SEARCH("法人・自治体",B14)),1,0)</x:f>
        <x:v>1</x:v>
      </x:c>
      <x:c r="R14" s="74" t="n">
        <x:f>IF(ISNUMBER(SEARCH("EV・V2H",B14)),1,0)</x:f>
        <x:v>1</x:v>
      </x:c>
    </x:row>
    <x:row r="15" ht="104" customHeight="1">
      <x:c r="A15" s="24" t="str">
        <x:v>R10</x:v>
      </x:c>
      <x:c r="B15" s="25" t="str">
        <x:v>法人・自治体／EV・V2H</x:v>
      </x:c>
      <x:c r="C15" s="26" t="str">
        <x:v>環境省</x:v>
      </x:c>
      <x:c r="D15" s="25" t="str">
        <x:v>設置場所特性型PV（カーポート・壁面・窓等）</x:v>
      </x:c>
      <x:c r="E15" s="25" t="n">
        <x:v>2027</x:v>
      </x:c>
      <x:c r="F15" s="25" t="str">
        <x:v>概算要求</x:v>
      </x:c>
      <x:c r="G15" s="27" t="n">
        <x:v>63</x:v>
      </x:c>
      <x:c r="H15" s="25" t="str">
        <x:v>営農地・水面・駐車場・道路・窓・壁等</x:v>
      </x:c>
      <x:c r="I15" s="25" t="str">
        <x:v>営農地・水面等1/2、カーポート等7万円/kWかつ1/2、建材一体型3/5または1/2</x:v>
      </x:c>
      <x:c r="J15" s="25" t="str">
        <x:v>要求額63億円は親事業R08全体の共通枠。R08〜R10の重複合算不可。パネル本体ではなく工事費・PCS等を中心に支援。コスト要件あり</x:v>
      </x:c>
      <x:c r="K15" s="25" t="str">
        <x:v>設備本体、架台・建材、PCS、工事、充電設備を見積で分ける</x:v>
      </x:c>
      <x:c r="L15" s="25" t="str">
        <x:v>https://www.env.go.jp/content/000425867.pdf</x:v>
      </x:c>
      <x:c r="M15" s="61" t="str">
        <x:v>2026-08</x:v>
      </x:c>
      <x:c r="N15" s="25" t="str">
        <x:v>一次資料確認</x:v>
      </x:c>
      <x:c r="O15" s="36" t="str">
        <x:v>未確認</x:v>
      </x:c>
      <x:c r="P15" s="74" t="n">
        <x:f>IF(ISNUMBER(SEARCH("住宅",B15)),1,0)</x:f>
        <x:v>0</x:v>
      </x:c>
      <x:c r="Q15" s="74" t="n">
        <x:f>IF(ISNUMBER(SEARCH("法人・自治体",B15)),1,0)</x:f>
        <x:v>1</x:v>
      </x:c>
      <x:c r="R15" s="74" t="n">
        <x:f>IF(ISNUMBER(SEARCH("EV・V2H",B15)),1,0)</x:f>
        <x:v>1</x:v>
      </x:c>
    </x:row>
    <x:row r="16" ht="54" customHeight="1">
      <x:c r="A16" s="24" t="str">
        <x:v>R11</x:v>
      </x:c>
      <x:c r="B16" s="25" t="str">
        <x:v>法人・自治体</x:v>
      </x:c>
      <x:c r="C16" s="26" t="str">
        <x:v>環境省</x:v>
      </x:c>
      <x:c r="D16" s="25" t="str">
        <x:v>公共施設等の地域レジリエンス・脱炭素化</x:v>
      </x:c>
      <x:c r="E16" s="25" t="n">
        <x:v>2027</x:v>
      </x:c>
      <x:c r="F16" s="25" t="str">
        <x:v>概算要求</x:v>
      </x:c>
      <x:c r="G16" s="27" t="n">
        <x:v>40</x:v>
      </x:c>
      <x:c r="H16" s="25" t="str">
        <x:v>防災拠点・避難施設・代替庁舎等</x:v>
      </x:c>
      <x:c r="I16" s="25" t="str">
        <x:v>再エネ設備、熱利用、CGS、蓄電池等の導入費を支援</x:v>
      </x:c>
      <x:c r="J16" s="25" t="str">
        <x:v>都道府県・指定都市の太陽光（PCS・工事費等）はPPA等に限る。蓄電池は定額</x:v>
      </x:c>
      <x:c r="K16" s="25" t="str">
        <x:v>地域防災計画・BCP上の位置付けと平時／災害時運用を確認する</x:v>
      </x:c>
      <x:c r="L16" s="25" t="str">
        <x:v>https://www.env.go.jp/content/000425866.pdf</x:v>
      </x:c>
      <x:c r="M16" s="61" t="str">
        <x:v>2026-08</x:v>
      </x:c>
      <x:c r="N16" s="25" t="str">
        <x:v>一次資料確認</x:v>
      </x:c>
      <x:c r="O16" s="36" t="str">
        <x:v>未確認</x:v>
      </x:c>
      <x:c r="P16" s="74" t="n">
        <x:f>IF(ISNUMBER(SEARCH("住宅",B16)),1,0)</x:f>
        <x:v>0</x:v>
      </x:c>
      <x:c r="Q16" s="74" t="n">
        <x:f>IF(ISNUMBER(SEARCH("法人・自治体",B16)),1,0)</x:f>
        <x:v>1</x:v>
      </x:c>
      <x:c r="R16" s="74" t="n">
        <x:f>IF(ISNUMBER(SEARCH("EV・V2H",B16)),1,0)</x:f>
        <x:v>0</x:v>
      </x:c>
    </x:row>
    <x:row r="17" ht="104" customHeight="1">
      <x:c r="A17" s="24" t="str">
        <x:v>R12</x:v>
      </x:c>
      <x:c r="B17" s="25" t="str">
        <x:v>法人・自治体</x:v>
      </x:c>
      <x:c r="C17" s="26" t="str">
        <x:v>環境省</x:v>
      </x:c>
      <x:c r="D17" s="25" t="str">
        <x:v>GX戦略地域制度</x:v>
      </x:c>
      <x:c r="E17" s="25" t="n">
        <x:v>2027</x:v>
      </x:c>
      <x:c r="F17" s="25" t="str">
        <x:v>概算要求</x:v>
      </x:c>
      <x:c r="G17" s="27" t="n">
        <x:v>30</x:v>
      </x:c>
      <x:c r="H17" s="25" t="str">
        <x:v>GX産業団地・データセンター集積地域等</x:v>
      </x:c>
      <x:c r="I17" s="25" t="str">
        <x:v>脱炭素電源・基盤インフラ等</x:v>
      </x:c>
      <x:c r="J17" s="25" t="str">
        <x:v>GX戦略地域に選定されていること等が要件。一般の産業団地・データセンターが一律に対象となるわけではない</x:v>
      </x:c>
      <x:c r="K17" s="25" t="str">
        <x:v>複数施設の需要、電源候補、系統、PPA構成をポートフォリオ化する</x:v>
      </x:c>
      <x:c r="L17" s="25" t="str">
        <x:v>https://www.env.go.jp/content/000425861.pdf</x:v>
      </x:c>
      <x:c r="M17" s="61" t="str">
        <x:v>2026-08</x:v>
      </x:c>
      <x:c r="N17" s="25" t="str">
        <x:v>一次資料確認</x:v>
      </x:c>
      <x:c r="O17" s="36" t="str">
        <x:v>未確認</x:v>
      </x:c>
      <x:c r="P17" s="74" t="n">
        <x:f>IF(ISNUMBER(SEARCH("住宅",B17)),1,0)</x:f>
        <x:v>0</x:v>
      </x:c>
      <x:c r="Q17" s="74" t="n">
        <x:f>IF(ISNUMBER(SEARCH("法人・自治体",B17)),1,0)</x:f>
        <x:v>1</x:v>
      </x:c>
      <x:c r="R17" s="74" t="n">
        <x:f>IF(ISNUMBER(SEARCH("EV・V2H",B17)),1,0)</x:f>
        <x:v>0</x:v>
      </x:c>
    </x:row>
    <x:row r="18" ht="54" customHeight="1">
      <x:c r="A18" s="24" t="str">
        <x:v>R13</x:v>
      </x:c>
      <x:c r="B18" s="25" t="str">
        <x:v>法人・自治体／EV・V2H</x:v>
      </x:c>
      <x:c r="C18" s="26" t="str">
        <x:v>環境省</x:v>
      </x:c>
      <x:c r="D18" s="25" t="str">
        <x:v>地域資源を活用したエネルギー循環・経済成長</x:v>
      </x:c>
      <x:c r="E18" s="25" t="n">
        <x:v>2027</x:v>
      </x:c>
      <x:c r="F18" s="25" t="str">
        <x:v>概算要求</x:v>
      </x:c>
      <x:c r="G18" s="27" t="n">
        <x:v>10</x:v>
      </x:c>
      <x:c r="H18" s="25" t="str">
        <x:v>自治体・地域新電力・民間事業者等</x:v>
      </x:c>
      <x:c r="I18" s="25" t="str">
        <x:v>時間単位需給、リユースPV・EV、地域施工、地域新電力等</x:v>
      </x:c>
      <x:c r="J18" s="25" t="str">
        <x:v>段階評価と地域内の実行体制が重要</x:v>
      </x:c>
      <x:c r="K18" s="25" t="str">
        <x:v>地域内需要・供給・蓄電・車両・運営主体を同じデータで評価する</x:v>
      </x:c>
      <x:c r="L18" s="25" t="str">
        <x:v>https://www.env.go.jp/content/000425863.pdf</x:v>
      </x:c>
      <x:c r="M18" s="61" t="str">
        <x:v>2026-08</x:v>
      </x:c>
      <x:c r="N18" s="25" t="str">
        <x:v>一次資料確認</x:v>
      </x:c>
      <x:c r="O18" s="36" t="str">
        <x:v>未確認</x:v>
      </x:c>
      <x:c r="P18" s="74" t="n">
        <x:f>IF(ISNUMBER(SEARCH("住宅",B18)),1,0)</x:f>
        <x:v>0</x:v>
      </x:c>
      <x:c r="Q18" s="74" t="n">
        <x:f>IF(ISNUMBER(SEARCH("法人・自治体",B18)),1,0)</x:f>
        <x:v>1</x:v>
      </x:c>
      <x:c r="R18" s="74" t="n">
        <x:f>IF(ISNUMBER(SEARCH("EV・V2H",B18)),1,0)</x:f>
        <x:v>1</x:v>
      </x:c>
    </x:row>
    <x:row r="19" ht="54" customHeight="1">
      <x:c r="A19" s="24" t="str">
        <x:v>R14</x:v>
      </x:c>
      <x:c r="B19" s="25" t="str">
        <x:v>法人・自治体</x:v>
      </x:c>
      <x:c r="C19" s="26" t="str">
        <x:v>環境省</x:v>
      </x:c>
      <x:c r="D19" s="25" t="str">
        <x:v>地域脱炭素の具体施策実装支援</x:v>
      </x:c>
      <x:c r="E19" s="25" t="n">
        <x:v>2027</x:v>
      </x:c>
      <x:c r="F19" s="25" t="str">
        <x:v>概算要求</x:v>
      </x:c>
      <x:c r="G19" s="27" t="n">
        <x:v>18.5</x:v>
      </x:c>
      <x:c r="H19" s="25" t="str">
        <x:v>地方公共団体等</x:v>
      </x:c>
      <x:c r="I19" s="25" t="str">
        <x:v>公共施設PV導入計画、調査、合意形成、人材等。計画策定1/2、上限1,000万円・1,500万円等</x:v>
      </x:c>
      <x:c r="J19" s="25" t="str">
        <x:v>計画作成だけでなく、具体施策の実装可能性を示す</x:v>
      </x:c>
      <x:c r="K19" s="25" t="str">
        <x:v>施設台帳、電力データ、屋根条件、所有/PPA比較を先に揃える</x:v>
      </x:c>
      <x:c r="L19" s="25" t="str">
        <x:v>https://www.env.go.jp/content/000425865.pdf</x:v>
      </x:c>
      <x:c r="M19" s="61" t="str">
        <x:v>2026-08</x:v>
      </x:c>
      <x:c r="N19" s="25" t="str">
        <x:v>一次資料確認</x:v>
      </x:c>
      <x:c r="O19" s="36" t="str">
        <x:v>未確認</x:v>
      </x:c>
      <x:c r="P19" s="74" t="n">
        <x:f>IF(ISNUMBER(SEARCH("住宅",B19)),1,0)</x:f>
        <x:v>0</x:v>
      </x:c>
      <x:c r="Q19" s="74" t="n">
        <x:f>IF(ISNUMBER(SEARCH("法人・自治体",B19)),1,0)</x:f>
        <x:v>1</x:v>
      </x:c>
      <x:c r="R19" s="74" t="n">
        <x:f>IF(ISNUMBER(SEARCH("EV・V2H",B19)),1,0)</x:f>
        <x:v>0</x:v>
      </x:c>
    </x:row>
    <x:row r="20" ht="54" customHeight="1">
      <x:c r="A20" s="24" t="str">
        <x:v>R15</x:v>
      </x:c>
      <x:c r="B20" s="25" t="str">
        <x:v>法人・自治体</x:v>
      </x:c>
      <x:c r="C20" s="26" t="str">
        <x:v>環境省</x:v>
      </x:c>
      <x:c r="D20" s="25" t="str">
        <x:v>データセンター脱炭素化支援</x:v>
      </x:c>
      <x:c r="E20" s="25" t="n">
        <x:v>2027</x:v>
      </x:c>
      <x:c r="F20" s="25" t="str">
        <x:v>概算要求</x:v>
      </x:c>
      <x:c r="G20" s="27" t="n">
        <x:v>46</x:v>
      </x:c>
      <x:c r="H20" s="25" t="str">
        <x:v>データセンター事業者・研究機関等</x:v>
      </x:c>
      <x:c r="I20" s="25" t="str">
        <x:v>再エネ、蓄電・蓄熱、冷却、排熱、最適制御等</x:v>
      </x:c>
      <x:c r="J20" s="25" t="str">
        <x:v>設備単体ではなくエネルギーシステム全体の省CO2効果</x:v>
      </x:c>
      <x:c r="K20" s="25" t="str">
        <x:v>IT負荷、PUE、30分需要、蓄電池運用、再エネ調達を統合評価する</x:v>
      </x:c>
      <x:c r="L20" s="25" t="str">
        <x:v>https://www.env.go.jp/content/000425869.pdf</x:v>
      </x:c>
      <x:c r="M20" s="61" t="str">
        <x:v>2026-08</x:v>
      </x:c>
      <x:c r="N20" s="25" t="str">
        <x:v>一次資料確認</x:v>
      </x:c>
      <x:c r="O20" s="36" t="str">
        <x:v>未確認</x:v>
      </x:c>
      <x:c r="P20" s="74" t="n">
        <x:f>IF(ISNUMBER(SEARCH("住宅",B20)),1,0)</x:f>
        <x:v>0</x:v>
      </x:c>
      <x:c r="Q20" s="74" t="n">
        <x:f>IF(ISNUMBER(SEARCH("法人・自治体",B20)),1,0)</x:f>
        <x:v>1</x:v>
      </x:c>
      <x:c r="R20" s="74" t="n">
        <x:f>IF(ISNUMBER(SEARCH("EV・V2H",B20)),1,0)</x:f>
        <x:v>0</x:v>
      </x:c>
    </x:row>
    <x:row r="21" ht="54" customHeight="1">
      <x:c r="A21" s="24" t="str">
        <x:v>R16</x:v>
      </x:c>
      <x:c r="B21" s="25" t="str">
        <x:v>法人・自治体</x:v>
      </x:c>
      <x:c r="C21" s="26" t="str">
        <x:v>環境省</x:v>
      </x:c>
      <x:c r="D21" s="25" t="str">
        <x:v>建築物等のZEB化・省CO2化普及加速</x:v>
      </x:c>
      <x:c r="E21" s="25" t="n">
        <x:v>2027</x:v>
      </x:c>
      <x:c r="F21" s="25" t="str">
        <x:v>概算要求</x:v>
      </x:c>
      <x:c r="G21" s="27" t="n">
        <x:v>115</x:v>
      </x:c>
      <x:c r="H21" s="25" t="str">
        <x:v>業務用建築物・公共施設等</x:v>
      </x:c>
      <x:c r="I21" s="25" t="str">
        <x:v>ZEB、BEMS、省CO2独立型施設、サステナブル倉庫等</x:v>
      </x:c>
      <x:c r="J21" s="25" t="str">
        <x:v>メニュー別。新築ZEBの一部は継続案件のみ</x:v>
      </x:c>
      <x:c r="K21" s="25" t="str">
        <x:v>建物用途、改修範囲、基準値、再エネ・蓄電の寄与を分解する</x:v>
      </x:c>
      <x:c r="L21" s="25" t="str">
        <x:v>https://www.env.go.jp/content/000426291.pdf</x:v>
      </x:c>
      <x:c r="M21" s="61" t="str">
        <x:v>2026-08</x:v>
      </x:c>
      <x:c r="N21" s="25" t="str">
        <x:v>一次資料確認</x:v>
      </x:c>
      <x:c r="O21" s="36" t="str">
        <x:v>未確認</x:v>
      </x:c>
      <x:c r="P21" s="74" t="n">
        <x:f>IF(ISNUMBER(SEARCH("住宅",B21)),1,0)</x:f>
        <x:v>0</x:v>
      </x:c>
      <x:c r="Q21" s="74" t="n">
        <x:f>IF(ISNUMBER(SEARCH("法人・自治体",B21)),1,0)</x:f>
        <x:v>1</x:v>
      </x:c>
      <x:c r="R21" s="74" t="n">
        <x:f>IF(ISNUMBER(SEARCH("EV・V2H",B21)),1,0)</x:f>
        <x:v>0</x:v>
      </x:c>
    </x:row>
    <x:row r="22" ht="104" customHeight="1">
      <x:c r="A22" s="24" t="str">
        <x:v>R17</x:v>
      </x:c>
      <x:c r="B22" s="25" t="str">
        <x:v>法人・自治体</x:v>
      </x:c>
      <x:c r="C22" s="26" t="str">
        <x:v>環境省</x:v>
      </x:c>
      <x:c r="D22" s="25" t="str">
        <x:v>Scope3企業間連携設備投資</x:v>
      </x:c>
      <x:c r="E22" s="25" t="n">
        <x:v>2027</x:v>
      </x:c>
      <x:c r="F22" s="25" t="str">
        <x:v>概算要求</x:v>
      </x:c>
      <x:c r="G22" s="27" t="n">
        <x:v>37</x:v>
      </x:c>
      <x:c r="H22" s="25" t="str">
        <x:v>代表企業と取引先による省CO2設備投資</x:v>
      </x:c>
      <x:c r="I22" s="25" t="str">
        <x:v>中小企業1/2、大企業は原則1/3（追加要件で1/2）。上限15億円は1事業者あたり、最大3カ年</x:v>
      </x:c>
      <x:c r="J22" s="25" t="str">
        <x:v>代表企業のGX率先実行宣言と連携企業との削減合意が必要。連携者数、導入設備全体の削減率、企業規模別の削減率を原資料で確認</x:v>
      </x:c>
      <x:c r="K22" s="25" t="str">
        <x:v>代表企業・サプライヤーの施設別需要と削減量を同一様式で整える</x:v>
      </x:c>
      <x:c r="L22" s="25" t="str">
        <x:v>https://www.env.go.jp/content/000425882.pdf</x:v>
      </x:c>
      <x:c r="M22" s="61" t="str">
        <x:v>2026-08</x:v>
      </x:c>
      <x:c r="N22" s="25" t="str">
        <x:v>一次資料確認</x:v>
      </x:c>
      <x:c r="O22" s="36" t="str">
        <x:v>未確認</x:v>
      </x:c>
      <x:c r="P22" s="74" t="n">
        <x:f>IF(ISNUMBER(SEARCH("住宅",B22)),1,0)</x:f>
        <x:v>0</x:v>
      </x:c>
      <x:c r="Q22" s="74" t="n">
        <x:f>IF(ISNUMBER(SEARCH("法人・自治体",B22)),1,0)</x:f>
        <x:v>1</x:v>
      </x:c>
      <x:c r="R22" s="74" t="n">
        <x:f>IF(ISNUMBER(SEARCH("EV・V2H",B22)),1,0)</x:f>
        <x:v>0</x:v>
      </x:c>
    </x:row>
    <x:row r="23" ht="104" customHeight="1">
      <x:c r="A23" s="24" t="str">
        <x:v>R18</x:v>
      </x:c>
      <x:c r="B23" s="25" t="str">
        <x:v>法人・自治体</x:v>
      </x:c>
      <x:c r="C23" s="26" t="str">
        <x:v>環境省</x:v>
      </x:c>
      <x:c r="D23" s="25" t="str">
        <x:v>SHIFT事業</x:v>
      </x:c>
      <x:c r="E23" s="25" t="n">
        <x:v>2027</x:v>
      </x:c>
      <x:c r="F23" s="25" t="str">
        <x:v>概算要求</x:v>
      </x:c>
      <x:c r="G23" s="27" t="n">
        <x:v>76.82</x:v>
      </x:c>
      <x:c r="H23" s="25" t="str">
        <x:v>中小企業等の工場・事業場。対象者は支援メニュー別に確認</x:v>
      </x:c>
      <x:c r="I23" s="25" t="str">
        <x:v>電化、燃料転換、熱回収、データ運用改善等</x:v>
      </x:c>
      <x:c r="J23" s="25" t="str">
        <x:v>再エネ単独より、設備全体のCO2削減と運用改善を重視</x:v>
      </x:c>
      <x:c r="K23" s="25" t="str">
        <x:v>負荷・熱・燃料・電力を統合し、再エネだけの効果と混同しない</x:v>
      </x:c>
      <x:c r="L23" s="25" t="str">
        <x:v>https://www.env.go.jp/content/000425883.pdf</x:v>
      </x:c>
      <x:c r="M23" s="61" t="str">
        <x:v>2026-08</x:v>
      </x:c>
      <x:c r="N23" s="25" t="str">
        <x:v>一次資料確認</x:v>
      </x:c>
      <x:c r="O23" s="36" t="str">
        <x:v>未確認</x:v>
      </x:c>
      <x:c r="P23" s="74" t="n">
        <x:f>IF(ISNUMBER(SEARCH("住宅",B23)),1,0)</x:f>
        <x:v>0</x:v>
      </x:c>
      <x:c r="Q23" s="74" t="n">
        <x:f>IF(ISNUMBER(SEARCH("法人・自治体",B23)),1,0)</x:f>
        <x:v>1</x:v>
      </x:c>
      <x:c r="R23" s="74" t="n">
        <x:f>IF(ISNUMBER(SEARCH("EV・V2H",B23)),1,0)</x:f>
        <x:v>0</x:v>
      </x:c>
    </x:row>
    <x:row r="24" ht="54" customHeight="1">
      <x:c r="A24" s="24" t="str">
        <x:v>R19</x:v>
      </x:c>
      <x:c r="B24" s="25" t="str">
        <x:v>EV・V2H／法人・自治体</x:v>
      </x:c>
      <x:c r="C24" s="26" t="str">
        <x:v>環境省</x:v>
      </x:c>
      <x:c r="D24" s="25" t="str">
        <x:v>商用車等の電動化促進事業</x:v>
      </x:c>
      <x:c r="E24" s="25" t="n">
        <x:v>2027</x:v>
      </x:c>
      <x:c r="F24" s="25" t="str">
        <x:v>概算要求</x:v>
      </x:c>
      <x:c r="G24" s="27" t="n">
        <x:v>300</x:v>
      </x:c>
      <x:c r="H24" s="25" t="str">
        <x:v>トラック・バス・タクシー・建機等と充電設備</x:v>
      </x:c>
      <x:c r="I24" s="25" t="str">
        <x:v>車両・建機と一体の充電設備導入等</x:v>
      </x:c>
      <x:c r="J24" s="25" t="str">
        <x:v>対象車両、充電設備、導入時期、申請主体は公募要領で確定</x:v>
      </x:c>
      <x:c r="K24" s="25" t="str">
        <x:v>車両価格だけでなく、拠点電力、充電出力、運行制約、デマンドを試算する</x:v>
      </x:c>
      <x:c r="L24" s="25" t="str">
        <x:v>https://www.env.go.jp/content/000425888.pdf</x:v>
      </x:c>
      <x:c r="M24" s="61" t="str">
        <x:v>2026-08</x:v>
      </x:c>
      <x:c r="N24" s="25" t="str">
        <x:v>一次資料確認</x:v>
      </x:c>
      <x:c r="O24" s="36" t="str">
        <x:v>未確認</x:v>
      </x:c>
      <x:c r="P24" s="74" t="n">
        <x:f>IF(ISNUMBER(SEARCH("住宅",B24)),1,0)</x:f>
        <x:v>0</x:v>
      </x:c>
      <x:c r="Q24" s="74" t="n">
        <x:f>IF(ISNUMBER(SEARCH("法人・自治体",B24)),1,0)</x:f>
        <x:v>1</x:v>
      </x:c>
      <x:c r="R24" s="74" t="n">
        <x:f>IF(ISNUMBER(SEARCH("EV・V2H",B24)),1,0)</x:f>
        <x:v>1</x:v>
      </x:c>
    </x:row>
    <x:row r="25" ht="104" customHeight="1">
      <x:c r="A25" s="24" t="str">
        <x:v>R20</x:v>
      </x:c>
      <x:c r="B25" s="25" t="str">
        <x:v>EV・V2H／法人・自治体</x:v>
      </x:c>
      <x:c r="C25" s="26" t="str">
        <x:v>環境省</x:v>
      </x:c>
      <x:c r="D25" s="25" t="str">
        <x:v>総合モビリティ脱炭素化促進事業</x:v>
      </x:c>
      <x:c r="E25" s="25" t="n">
        <x:v>2027</x:v>
      </x:c>
      <x:c r="F25" s="25" t="str">
        <x:v>概算要求</x:v>
      </x:c>
      <x:c r="G25" s="27" t="n">
        <x:v>52.2</x:v>
      </x:c>
      <x:c r="H25" s="25" t="str">
        <x:v>フリート、共用充電、物流・交通事業者等</x:v>
      </x:c>
      <x:c r="I25" s="25" t="str">
        <x:v>運行・エネルギー管理、共用充電、DX・AI等</x:v>
      </x:c>
      <x:c r="J25" s="25" t="str">
        <x:v>52.2億円はGX×DX、地域交通、産業車両、先進システム等を含む事業全体。共用充電・先進システムだけの専用予算ではない</x:v>
      </x:c>
      <x:c r="K25" s="25" t="str">
        <x:v>車両別走行、帰庫、充電、契約電力、太陽光・蓄電池を時系列化する</x:v>
      </x:c>
      <x:c r="L25" s="25" t="str">
        <x:v>https://www.env.go.jp/content/000425891.pdf</x:v>
      </x:c>
      <x:c r="M25" s="61" t="str">
        <x:v>2026-08</x:v>
      </x:c>
      <x:c r="N25" s="25" t="str">
        <x:v>一次資料確認</x:v>
      </x:c>
      <x:c r="O25" s="36" t="str">
        <x:v>未確認</x:v>
      </x:c>
      <x:c r="P25" s="74" t="n">
        <x:f>IF(ISNUMBER(SEARCH("住宅",B25)),1,0)</x:f>
        <x:v>0</x:v>
      </x:c>
      <x:c r="Q25" s="74" t="n">
        <x:f>IF(ISNUMBER(SEARCH("法人・自治体",B25)),1,0)</x:f>
        <x:v>1</x:v>
      </x:c>
      <x:c r="R25" s="74" t="n">
        <x:f>IF(ISNUMBER(SEARCH("EV・V2H",B25)),1,0)</x:f>
        <x:v>1</x:v>
      </x:c>
    </x:row>
    <x:row r="26" ht="104" customHeight="1">
      <x:c r="A26" s="24" t="str">
        <x:v>R21</x:v>
      </x:c>
      <x:c r="B26" s="25" t="str">
        <x:v>法人・自治体</x:v>
      </x:c>
      <x:c r="C26" s="26" t="str">
        <x:v>環境省</x:v>
      </x:c>
      <x:c r="D26" s="25" t="str">
        <x:v>太陽光パネル等の資源循環高度化設備導入</x:v>
      </x:c>
      <x:c r="E26" s="25" t="n">
        <x:v>2027</x:v>
      </x:c>
      <x:c r="F26" s="25" t="str">
        <x:v>概算要求</x:v>
      </x:c>
      <x:c r="G26" s="27" t="n">
        <x:v>102.97</x:v>
      </x:c>
      <x:c r="H26" s="25" t="str">
        <x:v>リサイクル設備を導入する民間事業者等</x:v>
      </x:c>
      <x:c r="I26" s="25" t="str">
        <x:v>太陽光パネル等の高度リサイクル設備</x:v>
      </x:c>
      <x:c r="J26" s="25" t="str">
        <x:v>102.97億円はプラスチック等も含む循環資源設備の親事業全体。太陽光パネルの再資源化だけの専用予算ではない。発電設備の導入補助とは別</x:v>
      </x:c>
      <x:c r="K26" s="25" t="str">
        <x:v>撤去・運搬・再資源化費をLCCと見積に反映する</x:v>
      </x:c>
      <x:c r="L26" s="25" t="str">
        <x:v>https://www.env.go.jp/content/000425895.pdf</x:v>
      </x:c>
      <x:c r="M26" s="61" t="str">
        <x:v>2026-08</x:v>
      </x:c>
      <x:c r="N26" s="25" t="str">
        <x:v>一次資料確認</x:v>
      </x:c>
      <x:c r="O26" s="36" t="str">
        <x:v>未確認</x:v>
      </x:c>
      <x:c r="P26" s="74" t="n">
        <x:f>IF(ISNUMBER(SEARCH("住宅",B26)),1,0)</x:f>
        <x:v>0</x:v>
      </x:c>
      <x:c r="Q26" s="74" t="n">
        <x:f>IF(ISNUMBER(SEARCH("法人・自治体",B26)),1,0)</x:f>
        <x:v>1</x:v>
      </x:c>
      <x:c r="R26" s="74" t="n">
        <x:f>IF(ISNUMBER(SEARCH("EV・V2H",B26)),1,0)</x:f>
        <x:v>0</x:v>
      </x:c>
    </x:row>
    <x:row r="27" ht="104" customHeight="1">
      <x:c r="A27" s="24" t="str">
        <x:v>R22</x:v>
      </x:c>
      <x:c r="B27" s="25" t="str">
        <x:v>住宅／法人・自治体</x:v>
      </x:c>
      <x:c r="C27" s="26" t="str">
        <x:v>経済産業省・資源エネルギー庁</x:v>
      </x:c>
      <x:c r="D27" s="25" t="str">
        <x:v>2027年度FIT/FIP価格区分</x:v>
      </x:c>
      <x:c r="E27" s="25" t="n">
        <x:v>2027</x:v>
      </x:c>
      <x:c r="F27" s="25" t="str">
        <x:v>制度情報</x:v>
      </x:c>
      <x:c r="G27" s="27"/>
      <x:c r="H27" s="25" t="str">
        <x:v>住宅用・事業用屋根設置太陽光等</x:v>
      </x:c>
      <x:c r="I27" s="25" t="str">
        <x:v>住宅は24円/kWhを4年、その後8.3円/kWhを6年。事業用屋根は19円/kWhを5年、その後8.3円/kWhを15年</x:v>
      </x:c>
      <x:c r="J27" s="25" t="str">
        <x:v>地上設置10kW以上は2026年度落札案件を除き2027年度以降の新規認定対象外。既認定の一律打切りとは別。屋根・容量・認定年度ごとにFIT調達価格/FIP基準価格を確認</x:v>
      </x:c>
      <x:c r="K27" s="25" t="str">
        <x:v>補助金と売電制度を別にし、自家消費・余剰売電・PPAを比較する</x:v>
      </x:c>
      <x:c r="L27" s="25" t="str">
        <x:v>https://www.meti.go.jp/press/2025/03/20260319004/20260319004.html</x:v>
      </x:c>
      <x:c r="M27" s="63" t="n">
        <x:v>46100</x:v>
      </x:c>
      <x:c r="N27" s="25" t="str">
        <x:v>公式検索結果で主要条件確認・原文全体は今回未取得</x:v>
      </x:c>
      <x:c r="O27" s="36" t="str">
        <x:v>未確認</x:v>
      </x:c>
      <x:c r="P27" s="74" t="n">
        <x:f>IF(ISNUMBER(SEARCH("住宅",B27)),1,0)</x:f>
        <x:v>1</x:v>
      </x:c>
      <x:c r="Q27" s="74" t="n">
        <x:f>IF(ISNUMBER(SEARCH("法人・自治体",B27)),1,0)</x:f>
        <x:v>1</x:v>
      </x:c>
      <x:c r="R27" s="74" t="n">
        <x:f>IF(ISNUMBER(SEARCH("EV・V2H",B27)),1,0)</x:f>
        <x:v>0</x:v>
      </x:c>
    </x:row>
    <x:row r="28" ht="104" customHeight="1">
      <x:c r="A28" s="24" t="str">
        <x:v>R23</x:v>
      </x:c>
      <x:c r="B28" s="25" t="str">
        <x:v>法人・自治体</x:v>
      </x:c>
      <x:c r="C28" s="26" t="str">
        <x:v>資源エネルギー庁</x:v>
      </x:c>
      <x:c r="D28" s="25" t="str">
        <x:v>屋根設置太陽光の設置余地報告</x:v>
      </x:c>
      <x:c r="E28" s="25" t="n">
        <x:v>2027</x:v>
      </x:c>
      <x:c r="F28" s="25" t="str">
        <x:v>制度情報</x:v>
      </x:c>
      <x:c r="G28" s="27"/>
      <x:c r="H28" s="25" t="str">
        <x:v>一定規模以上の事業者</x:v>
      </x:c>
      <x:c r="I28" s="25" t="str">
        <x:v>屋根設置余地等の報告制度</x:v>
      </x:c>
      <x:c r="J28" s="25" t="str">
        <x:v>2027年度からの報告対象・項目を公式資料で確認</x:v>
      </x:c>
      <x:c r="K28" s="25" t="str">
        <x:v>保有施設の屋根面積、構造、需要、既設設備を台帳化する</x:v>
      </x:c>
      <x:c r="L28" s="25" t="str">
        <x:v>https://www.enecho.meti.go.jp/about/special/johoteikyo/rooftop_solar.html</x:v>
      </x:c>
      <x:c r="M28" s="61" t="str">
        <x:v>2026</x:v>
      </x:c>
      <x:c r="N28" s="25" t="str">
        <x:v>公式検索結果で主要条件確認・原文全体は今回未取得</x:v>
      </x:c>
      <x:c r="O28" s="36" t="str">
        <x:v>未確認</x:v>
      </x:c>
      <x:c r="P28" s="74" t="n">
        <x:f>IF(ISNUMBER(SEARCH("住宅",B28)),1,0)</x:f>
        <x:v>0</x:v>
      </x:c>
      <x:c r="Q28" s="74" t="n">
        <x:f>IF(ISNUMBER(SEARCH("法人・自治体",B28)),1,0)</x:f>
        <x:v>1</x:v>
      </x:c>
      <x:c r="R28" s="74" t="n">
        <x:f>IF(ISNUMBER(SEARCH("EV・V2H",B28)),1,0)</x:f>
        <x:v>0</x:v>
      </x:c>
    </x:row>
    <x:row r="29" ht="104" customHeight="1">
      <x:c r="A29" s="24" t="str">
        <x:v>R24</x:v>
      </x:c>
      <x:c r="B29" s="25" t="str">
        <x:v>住宅／法人・自治体／EV・V2H</x:v>
      </x:c>
      <x:c r="C29" s="26" t="str">
        <x:v>資源エネルギー庁</x:v>
      </x:c>
      <x:c r="D29" s="25" t="str">
        <x:v>新規連系PV・蓄電池のサイバーセキュリティ要件</x:v>
      </x:c>
      <x:c r="E29" s="25" t="n">
        <x:v>2027</x:v>
      </x:c>
      <x:c r="F29" s="25" t="str">
        <x:v>制度情報</x:v>
      </x:c>
      <x:c r="G29" s="27"/>
      <x:c r="H29" s="25" t="str">
        <x:v>新規連系する太陽光・蓄電池等。高圧・特別高圧は2027年4月以降、低圧（50kW未満）は2027年10月以降の契約申込み</x:v>
      </x:c>
      <x:c r="I29" s="25" t="str">
        <x:v>対象の通信機能を持つPCS・BMS・EMS・遠隔監視装置等にJC-STAR★1取得機器の利用を要件化</x:v>
      </x:c>
      <x:c r="J29" s="25" t="str">
        <x:v>接続検討申込の受理と契約申込を区別する。既設設備の機器交換・蓄電池追加時は最新FAQと送配電事業者で確認</x:v>
      </x:c>
      <x:c r="K29" s="25" t="str">
        <x:v>PCS・BMS・ゲートウェイの型番と適合状況を調達前に確認する</x:v>
      </x:c>
      <x:c r="L29" s="25" t="str">
        <x:v>https://www.enecho.meti.go.jp/form/form-keyword.html</x:v>
      </x:c>
      <x:c r="M29" s="61" t="str">
        <x:v>2026</x:v>
      </x:c>
      <x:c r="N29" s="25" t="str">
        <x:v>公式FAQの検索本文で確認・ページ全体は今回未取得</x:v>
      </x:c>
      <x:c r="O29" s="36" t="str">
        <x:v>未確認</x:v>
      </x:c>
      <x:c r="P29" s="74" t="n">
        <x:f>IF(ISNUMBER(SEARCH("住宅",B29)),1,0)</x:f>
        <x:v>1</x:v>
      </x:c>
      <x:c r="Q29" s="74" t="n">
        <x:f>IF(ISNUMBER(SEARCH("法人・自治体",B29)),1,0)</x:f>
        <x:v>1</x:v>
      </x:c>
      <x:c r="R29" s="74" t="n">
        <x:f>IF(ISNUMBER(SEARCH("EV・V2H",B29)),1,0)</x:f>
        <x:v>1</x:v>
      </x:c>
    </x:row>
    <x:row r="30" ht="54" customHeight="1">
      <x:c r="A30" s="24" t="str">
        <x:v>R25</x:v>
      </x:c>
      <x:c r="B30" s="25" t="str">
        <x:v>法人・自治体</x:v>
      </x:c>
      <x:c r="C30" s="26" t="str">
        <x:v>NEDO</x:v>
      </x:c>
      <x:c r="D30" s="25" t="str">
        <x:v>太陽光発電導入拡大等技術開発事業 第3回公募</x:v>
      </x:c>
      <x:c r="E30" s="25" t="n">
        <x:v>2026</x:v>
      </x:c>
      <x:c r="F30" s="25" t="str">
        <x:v>公募予告</x:v>
      </x:c>
      <x:c r="G30" s="27"/>
      <x:c r="H30" s="25" t="str">
        <x:v>企業・団体・大学等</x:v>
      </x:c>
      <x:c r="I30" s="25" t="str">
        <x:v>設置場所別実証、設置・施工、O&amp;M、長期安定稼働の技術開発</x:v>
      </x:c>
      <x:c r="J30" s="25" t="str">
        <x:v>公募予定は2026年10月上旬〜11月中旬。Jグランツ、GビズIDが必要。補助率等は未公表</x:v>
      </x:c>
      <x:c r="K30" s="25" t="str">
        <x:v>一般需要家向け導入補助と混同せず、実証場所・KPI・実施体制を準備する</x:v>
      </x:c>
      <x:c r="L30" s="25" t="str">
        <x:v>https://www.nedo.go.jp/koubo/FF1_100475.html</x:v>
      </x:c>
      <x:c r="M30" s="63" t="n">
        <x:v>46274</x:v>
      </x:c>
      <x:c r="N30" s="25" t="str">
        <x:v>一次資料確認</x:v>
      </x:c>
      <x:c r="O30" s="36" t="str">
        <x:v>未確認</x:v>
      </x:c>
      <x:c r="P30" s="74" t="n">
        <x:f>IF(ISNUMBER(SEARCH("住宅",B30)),1,0)</x:f>
        <x:v>0</x:v>
      </x:c>
      <x:c r="Q30" s="74" t="n">
        <x:f>IF(ISNUMBER(SEARCH("法人・自治体",B30)),1,0)</x:f>
        <x:v>1</x:v>
      </x:c>
      <x:c r="R30" s="74" t="n">
        <x:f>IF(ISNUMBER(SEARCH("EV・V2H",B30)),1,0)</x:f>
        <x:v>0</x:v>
      </x:c>
    </x:row>
    <x:row r="31" ht="104" customHeight="1">
      <x:c r="A31" s="24" t="str">
        <x:v>R26</x:v>
      </x:c>
      <x:c r="B31" s="25" t="str">
        <x:v>EV・V2H／住宅／法人・自治体</x:v>
      </x:c>
      <x:c r="C31" s="26" t="str">
        <x:v>経済産業省</x:v>
      </x:c>
      <x:c r="D31" s="25" t="str">
        <x:v>令和7年度補正 CEV導入促進補助金</x:v>
      </x:c>
      <x:c r="E31" s="25" t="str">
        <x:v>2025年度補正（2026年実施）</x:v>
      </x:c>
      <x:c r="F31" s="25" t="str">
        <x:v>現行制度</x:v>
      </x:c>
      <x:c r="G31" s="27" t="n">
        <x:v>1100</x:v>
      </x:c>
      <x:c r="H31" s="25" t="str">
        <x:v>EV・PHEV・FCV等</x:v>
      </x:c>
      <x:c r="I31" s="25" t="str">
        <x:v>車両性能とメーカーの充電インフラ・供給安定性等の取組を評価して補助額を決定</x:v>
      </x:c>
      <x:c r="J31" s="25" t="str">
        <x:v>表示額は令和7年度補正予算の成立額。2027年度概算要求額ではない。対象車両・登録日・保有義務等を執行団体の最新情報で確認</x:v>
      </x:c>
      <x:c r="K31" s="25" t="str">
        <x:v>車両補助額だけでなく、電気代・ガソリン代・充電設備・残価を含むTCOを比較する</x:v>
      </x:c>
      <x:c r="L31" s="25" t="str">
        <x:v>https://www.meti.go.jp/policy/mono_info_service/mono/automobile/cev/r7h_cev.html</x:v>
      </x:c>
      <x:c r="M31" s="63" t="n">
        <x:v>46112</x:v>
      </x:c>
      <x:c r="N31" s="25" t="str">
        <x:v>公式検索結果で予算額確認・受付状況は要再確認</x:v>
      </x:c>
      <x:c r="O31" s="36" t="str">
        <x:v>未確認</x:v>
      </x:c>
      <x:c r="P31" s="74" t="n">
        <x:f>IF(ISNUMBER(SEARCH("住宅",B31)),1,0)</x:f>
        <x:v>1</x:v>
      </x:c>
      <x:c r="Q31" s="74" t="n">
        <x:f>IF(ISNUMBER(SEARCH("法人・自治体",B31)),1,0)</x:f>
        <x:v>1</x:v>
      </x:c>
      <x:c r="R31" s="74" t="n">
        <x:f>IF(ISNUMBER(SEARCH("EV・V2H",B31)),1,0)</x:f>
        <x:v>1</x:v>
      </x:c>
    </x:row>
    <x:row r="32" ht="104" customHeight="1">
      <x:c r="A32" s="24" t="str">
        <x:v>R27</x:v>
      </x:c>
      <x:c r="B32" s="25" t="str">
        <x:v>EV・V2H／住宅／法人・自治体</x:v>
      </x:c>
      <x:c r="C32" s="26" t="str">
        <x:v>経済産業省</x:v>
      </x:c>
      <x:c r="D32" s="25" t="str">
        <x:v>令和7年度補正 充電・充てん設備等導入促進補助金</x:v>
      </x:c>
      <x:c r="E32" s="25" t="str">
        <x:v>2025年度補正（2026年実施）</x:v>
      </x:c>
      <x:c r="F32" s="25" t="str">
        <x:v>現行制度</x:v>
      </x:c>
      <x:c r="G32" s="27" t="n">
        <x:v>510</x:v>
      </x:c>
      <x:c r="H32" s="25" t="str">
        <x:v>公共用・基礎充電・目的地充電等の充電設備</x:v>
      </x:c>
      <x:c r="I32" s="25" t="str">
        <x:v>充電設備・設置工事等を支援</x:v>
      </x:c>
      <x:c r="J32" s="25" t="str">
        <x:v>表示額は令和7年度補正予算の成立額。2027年度概算要求額ではない。設備区分、出力、設置場所、申請回、着工前要件を執行団体で確認</x:v>
      </x:c>
      <x:c r="K32" s="25" t="str">
        <x:v>車両購入補助、住宅補助、V2H、充電器を別制度として整理する</x:v>
      </x:c>
      <x:c r="L32" s="25" t="str">
        <x:v>https://www.meti.go.jp/policy/mono_info_service/mono/automobile/cev/r7hosei_juden.html</x:v>
      </x:c>
      <x:c r="M32" s="63" t="n">
        <x:v>46185</x:v>
      </x:c>
      <x:c r="N32" s="25" t="str">
        <x:v>公式検索結果で予算額確認・受付状況は要再確認</x:v>
      </x:c>
      <x:c r="O32" s="36" t="str">
        <x:v>未確認</x:v>
      </x:c>
      <x:c r="P32" s="74" t="n">
        <x:f>IF(ISNUMBER(SEARCH("住宅",B32)),1,0)</x:f>
        <x:v>1</x:v>
      </x:c>
      <x:c r="Q32" s="74" t="n">
        <x:f>IF(ISNUMBER(SEARCH("法人・自治体",B32)),1,0)</x:f>
        <x:v>1</x:v>
      </x:c>
      <x:c r="R32" s="74" t="n">
        <x:f>IF(ISNUMBER(SEARCH("EV・V2H",B32)),1,0)</x:f>
        <x:v>1</x:v>
      </x:c>
    </x:row>
    <x:row r="33" ht="54" customHeight="1">
      <x:c r="A33" s="24" t="str">
        <x:v>R28</x:v>
      </x:c>
      <x:c r="B33" s="25" t="str">
        <x:v>住宅</x:v>
      </x:c>
      <x:c r="C33" s="26" t="str">
        <x:v>国土交通省・環境省・経済産業省</x:v>
      </x:c>
      <x:c r="D33" s="25" t="str">
        <x:v>住宅省エネ2026キャンペーン</x:v>
      </x:c>
      <x:c r="E33" s="25" t="n">
        <x:v>2026</x:v>
      </x:c>
      <x:c r="F33" s="25" t="str">
        <x:v>現行制度</x:v>
      </x:c>
      <x:c r="G33" s="27"/>
      <x:c r="H33" s="25" t="str">
        <x:v>新築住宅・既存住宅の省エネ化</x:v>
      </x:c>
      <x:c r="I33" s="25" t="str">
        <x:v>GX志向型住宅、長期優良住宅・ZEH水準住宅、窓・給湯等の複数事業</x:v>
      </x:c>
      <x:c r="J33" s="25" t="str">
        <x:v>事業ごとに受付期間、予約、予算上限、対象製品、着工要件が異なる</x:v>
      </x:c>
      <x:c r="K33" s="25" t="str">
        <x:v>2027年度要求と混同せず、2026年度案件は公式進捗を確認する</x:v>
      </x:c>
      <x:c r="L33" s="25" t="str">
        <x:v>https://jutaku-shoene2026.mlit.go.jp/</x:v>
      </x:c>
      <x:c r="M33" s="61" t="str">
        <x:v>2026</x:v>
      </x:c>
      <x:c r="N33" s="25" t="str">
        <x:v>一次資料確認</x:v>
      </x:c>
      <x:c r="O33" s="36" t="str">
        <x:v>未確認</x:v>
      </x:c>
      <x:c r="P33" s="74" t="n">
        <x:f>IF(ISNUMBER(SEARCH("住宅",B33)),1,0)</x:f>
        <x:v>1</x:v>
      </x:c>
      <x:c r="Q33" s="74" t="n">
        <x:f>IF(ISNUMBER(SEARCH("法人・自治体",B33)),1,0)</x:f>
        <x:v>0</x:v>
      </x:c>
      <x:c r="R33" s="74" t="n">
        <x:f>IF(ISNUMBER(SEARCH("EV・V2H",B33)),1,0)</x:f>
        <x:v>0</x:v>
      </x:c>
    </x:row>
    <x:row r="34" ht="54" customHeight="1">
      <x:c r="A34" s="24" t="str">
        <x:v>R29</x:v>
      </x:c>
      <x:c r="B34" s="25" t="str">
        <x:v>法人・自治体</x:v>
      </x:c>
      <x:c r="C34" s="26" t="str">
        <x:v>環境省</x:v>
      </x:c>
      <x:c r="D34" s="25" t="str">
        <x:v>地域脱炭素推進交付金</x:v>
      </x:c>
      <x:c r="E34" s="25"/>
      <x:c r="F34" s="25" t="str">
        <x:v>制度情報</x:v>
      </x:c>
      <x:c r="G34" s="27"/>
      <x:c r="H34" s="25" t="str">
        <x:v>地方公共団体が主導する地域脱炭素事業</x:v>
      </x:c>
      <x:c r="I34" s="25" t="str">
        <x:v>再エネ、蓄電池、自営線、地域交通、ソフト事業等</x:v>
      </x:c>
      <x:c r="J34" s="25" t="str">
        <x:v>交付対象・重点対策・採択状況・自治体計画を個別確認</x:v>
      </x:c>
      <x:c r="K34" s="25" t="str">
        <x:v>国の設備補助と別系統で、自治体計画・地域事業を確認する</x:v>
      </x:c>
      <x:c r="L34" s="25" t="str">
        <x:v>https://policies.env.go.jp/policy/roadmap/grants/</x:v>
      </x:c>
      <x:c r="M34" s="61" t="str">
        <x:v>2026</x:v>
      </x:c>
      <x:c r="N34" s="25" t="str">
        <x:v>一次資料確認</x:v>
      </x:c>
      <x:c r="O34" s="36" t="str">
        <x:v>未確認</x:v>
      </x:c>
      <x:c r="P34" s="74" t="n">
        <x:f>IF(ISNUMBER(SEARCH("住宅",B34)),1,0)</x:f>
        <x:v>0</x:v>
      </x:c>
      <x:c r="Q34" s="74" t="n">
        <x:f>IF(ISNUMBER(SEARCH("法人・自治体",B34)),1,0)</x:f>
        <x:v>1</x:v>
      </x:c>
      <x:c r="R34" s="74" t="n">
        <x:f>IF(ISNUMBER(SEARCH("EV・V2H",B34)),1,0)</x:f>
        <x:v>0</x:v>
      </x:c>
    </x:row>
    <x:row r="35" ht="104" customHeight="1">
      <x:c r="A35" s="30" t="str">
        <x:v>R30</x:v>
      </x:c>
      <x:c r="B35" s="31" t="str">
        <x:v>住宅／法人・自治体／EV・V2H</x:v>
      </x:c>
      <x:c r="C35" s="32" t="str">
        <x:v>都道府県・市区町村</x:v>
      </x:c>
      <x:c r="D35" s="31" t="str">
        <x:v>自治体独自の太陽光・蓄電池・EV/V2H補助</x:v>
      </x:c>
      <x:c r="E35" s="31"/>
      <x:c r="F35" s="31" t="str">
        <x:v>要個別確認</x:v>
      </x:c>
      <x:c r="G35" s="33"/>
      <x:c r="H35" s="31" t="str">
        <x:v>住民・住宅・事業者・公共施設等</x:v>
      </x:c>
      <x:c r="I35" s="31" t="str">
        <x:v>太陽光、蓄電池、HEMS、DR、EV充電器、V2H、断熱等</x:v>
      </x:c>
      <x:c r="J35" s="31" t="str">
        <x:v>居住地・事業所、登録製品、国費重複、契約・着工順序、予算残、追加募集</x:v>
      </x:c>
      <x:c r="K35" s="31" t="str">
        <x:v>所在地から都道府県・市区町村の公式公募要領を確認。全国制度を収録済みのデータではない</x:v>
      </x:c>
      <x:c r="L35" s="31" t="str"/>
      <x:c r="M35" s="65" t="str">
        <x:v>随時</x:v>
      </x:c>
      <x:c r="N35" s="31" t="str">
        <x:v>自治体ごとの公式資料未収集</x:v>
      </x:c>
      <x:c r="O35" s="37" t="str">
        <x:v>未確認</x:v>
      </x:c>
      <x:c r="P35" s="74" t="n">
        <x:f>IF(ISNUMBER(SEARCH("住宅",B35)),1,0)</x:f>
        <x:v>1</x:v>
      </x:c>
      <x:c r="Q35" s="74" t="n">
        <x:f>IF(ISNUMBER(SEARCH("法人・自治体",B35)),1,0)</x:f>
        <x:v>1</x:v>
      </x:c>
      <x:c r="R35" s="74" t="n">
        <x:f>IF(ISNUMBER(SEARCH("EV・V2H",B35)),1,0)</x:f>
        <x:v>1</x:v>
      </x:c>
    </x:row>
  </x:sheetData>
  <x:mergeCells>
    <x:mergeCell ref="A3:O3"/>
  </x:mergeCells>
  <x:conditionalFormatting sqref="O6:O35">
    <x:cfRule type="containsText" dxfId="0" priority="1" operator="containsText" text="確認済み"/>
    <x:cfRule type="containsText" dxfId="1" priority="2" operator="containsText" text="確認中"/>
  </x:conditionalFormatting>
  <x:dataValidations count="1">
    <x:dataValidation type="list" sqref="O6:O35">
      <x:formula1>"未確認,確認中,確認済み"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31a707431644fb6"/>
  </x:tableParts>
</x:worksheet>
</file>

<file path=xl/worksheets/sheet2.xml><?xml version="1.0" encoding="utf-8"?>
<x:worksheet xmlns:x="http://schemas.openxmlformats.org/spreadsheetml/2006/main">
  <x:sheetPr>
    <x:tabColor rgb="FF087F75"/>
  </x:sheetPr>
  <x:sheetViews>
    <x:sheetView showGridLines="0" workbookViewId="0"/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30" hidden="0" customWidth="1"/>
    <x:col min="6" max="6" width="30" hidden="0" customWidth="1"/>
    <x:col min="7" max="7" width="32" hidden="0" customWidth="1"/>
    <x:col min="8" max="8" width="1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対象別の制度件数と確認ポイント</x:v>
      </x:c>
      <x:c r="B2" s="2"/>
      <x:c r="C2" s="2"/>
      <x:c r="D2" s="2"/>
      <x:c r="E2" s="2"/>
      <x:c r="F2" s="2"/>
      <x:c r="G2" s="2"/>
      <x:c r="H2" s="2"/>
    </x:row>
    <x:row r="3" ht="40" customHeight="1">
      <x:c r="A3" s="67" t="str">
        <x:v>件数は制度Trackerから自動集計。親事業・子メニュー・確認先の行を含み、独立した補助事業数ではありません。複数対象は各対象に計上。</x:v>
      </x:c>
      <x:c r="B3" s="67"/>
      <x:c r="C3" s="67"/>
      <x:c r="D3" s="67"/>
      <x:c r="E3" s="67"/>
      <x:c r="F3" s="67"/>
      <x:c r="G3" s="67"/>
      <x:c r="H3" s="67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68" t="str">
        <x:v>対象別件数</x:v>
      </x:c>
      <x:c r="B5" s="69"/>
      <x:c r="C5" s="69"/>
      <x:c r="D5" s="70"/>
      <x:c r="E5" s="2"/>
      <x:c r="F5" s="2"/>
      <x:c r="G5" s="2"/>
      <x:c r="H5" s="2"/>
    </x:row>
    <x:row r="6">
      <x:c r="A6" s="21" t="str">
        <x:v>対象</x:v>
      </x:c>
      <x:c r="B6" s="22" t="str">
        <x:v>レコード数</x:v>
      </x:c>
      <x:c r="C6" s="22" t="str">
        <x:v>概算要求・方針公表</x:v>
      </x:c>
      <x:c r="D6" s="23" t="str">
        <x:v>現行制度</x:v>
      </x:c>
      <x:c r="E6" s="2"/>
      <x:c r="F6" s="2"/>
      <x:c r="G6" s="2"/>
      <x:c r="H6" s="2"/>
    </x:row>
    <x:row r="7">
      <x:c r="A7" s="24" t="str">
        <x:v>住宅</x:v>
      </x:c>
      <x:c r="B7" s="26" t="n">
        <x:f>SUM('制度Tracker'!$P$6:$P$35)</x:f>
        <x:v>13</x:v>
      </x:c>
      <x:c r="C7" s="26" t="n">
        <x:f>SUMIF('制度Tracker'!$F$6:$F$35,"概算要求",'制度Tracker'!$P$6:$P$35)+SUMIF('制度Tracker'!$F$6:$F$35,"方針公表",'制度Tracker'!$P$6:$P$35)</x:f>
        <x:v>7</x:v>
      </x:c>
      <x:c r="D7" s="43" t="n">
        <x:f>SUMIF('制度Tracker'!$F$6:$F$35,"現行制度",'制度Tracker'!$P$6:$P$35)</x:f>
        <x:v>3</x:v>
      </x:c>
      <x:c r="E7" s="2"/>
      <x:c r="F7" s="2"/>
      <x:c r="G7" s="2"/>
      <x:c r="H7" s="2"/>
    </x:row>
    <x:row r="8">
      <x:c r="A8" s="24" t="str">
        <x:v>法人・自治体</x:v>
      </x:c>
      <x:c r="B8" s="26" t="n">
        <x:f>SUM('制度Tracker'!$Q$6:$Q$35)</x:f>
        <x:v>24</x:v>
      </x:c>
      <x:c r="C8" s="26" t="n">
        <x:f>SUMIF('制度Tracker'!$F$6:$F$35,"概算要求",'制度Tracker'!$Q$6:$Q$35)+SUMIF('制度Tracker'!$F$6:$F$35,"方針公表",'制度Tracker'!$Q$6:$Q$35)</x:f>
        <x:v>16</x:v>
      </x:c>
      <x:c r="D8" s="43" t="n">
        <x:f>SUMIF('制度Tracker'!$F$6:$F$35,"現行制度",'制度Tracker'!$Q$6:$Q$35)</x:f>
        <x:v>2</x:v>
      </x:c>
      <x:c r="E8" s="2"/>
      <x:c r="F8" s="2"/>
      <x:c r="G8" s="2"/>
      <x:c r="H8" s="2"/>
    </x:row>
    <x:row r="9">
      <x:c r="A9" s="30" t="str">
        <x:v>EV・V2H</x:v>
      </x:c>
      <x:c r="B9" s="32" t="n">
        <x:f>SUM('制度Tracker'!$R$6:$R$35)</x:f>
        <x:v>12</x:v>
      </x:c>
      <x:c r="C9" s="32" t="n">
        <x:f>SUMIF('制度Tracker'!$F$6:$F$35,"概算要求",'制度Tracker'!$R$6:$R$35)+SUMIF('制度Tracker'!$F$6:$F$35,"方針公表",'制度Tracker'!$R$6:$R$35)</x:f>
        <x:v>8</x:v>
      </x:c>
      <x:c r="D9" s="44" t="n">
        <x:f>SUMIF('制度Tracker'!$F$6:$F$35,"現行制度",'制度Tracker'!$R$6:$R$35)</x:f>
        <x:v>2</x:v>
      </x:c>
      <x:c r="E9" s="2"/>
      <x:c r="F9" s="2"/>
      <x:c r="G9" s="2"/>
      <x:c r="H9" s="2"/>
    </x:row>
    <x:row r="10">
      <x:c r="A10" s="2"/>
      <x:c r="B10" s="2"/>
      <x:c r="C10" s="2"/>
      <x:c r="D10" s="2"/>
      <x:c r="E10" s="2"/>
      <x:c r="F10" s="2"/>
      <x:c r="G10" s="2"/>
      <x:c r="H10" s="2"/>
    </x:row>
    <x:row r="11">
      <x:c r="A11" s="2"/>
      <x:c r="B11" s="2"/>
      <x:c r="C11" s="2"/>
      <x:c r="D11" s="2"/>
      <x:c r="E11" s="2"/>
      <x:c r="F11" s="2"/>
      <x:c r="G11" s="2"/>
      <x:c r="H11" s="2"/>
    </x:row>
    <x:row r="12">
      <x:c r="A12" s="40" t="str">
        <x:v>実務で混同しやすいポイント</x:v>
      </x:c>
      <x:c r="B12" s="41" t="str">
        <x:v>実務で混同しやすいポイント</x:v>
      </x:c>
      <x:c r="C12" s="41" t="str">
        <x:v>実務で混同しやすいポイント</x:v>
      </x:c>
      <x:c r="D12" s="41" t="str">
        <x:v>実務で混同しやすいポイント</x:v>
      </x:c>
      <x:c r="E12" s="41" t="str">
        <x:v>実務で混同しやすいポイント</x:v>
      </x:c>
      <x:c r="F12" s="41" t="str">
        <x:v>実務で混同しやすいポイント</x:v>
      </x:c>
      <x:c r="G12" s="41" t="str">
        <x:v>実務で混同しやすいポイント</x:v>
      </x:c>
      <x:c r="H12" s="42" t="str">
        <x:v>実務で混同しやすいポイント</x:v>
      </x:c>
    </x:row>
    <x:row r="13" ht="52" customHeight="1">
      <x:c r="A13" s="21" t="str">
        <x:v>区分</x:v>
      </x:c>
      <x:c r="B13" s="22" t="str">
        <x:v>金額・水準</x:v>
      </x:c>
      <x:c r="C13" s="22" t="str">
        <x:v>対象</x:v>
      </x:c>
      <x:c r="D13" s="22" t="str">
        <x:v>公表段階</x:v>
      </x:c>
      <x:c r="E13" s="22" t="str">
        <x:v>要点</x:v>
      </x:c>
      <x:c r="F13" s="22" t="str">
        <x:v>確認事項</x:v>
      </x:c>
      <x:c r="G13" s="22" t="str">
        <x:v>一次情報</x:v>
      </x:c>
      <x:c r="H13" s="23" t="str">
        <x:v>更新</x:v>
      </x:c>
    </x:row>
    <x:row r="14" ht="52" customHeight="1">
      <x:c r="A14" s="45" t="str">
        <x:v>GX志向型住宅</x:v>
      </x:c>
      <x:c r="B14" s="25" t="str">
        <x:v>115万円／100万円</x:v>
      </x:c>
      <x:c r="C14" s="25" t="str">
        <x:v>新築住宅</x:v>
      </x:c>
      <x:c r="D14" s="25" t="str">
        <x:v>概算要求</x:v>
      </x:c>
      <x:c r="E14" s="25" t="str">
        <x:v>地域区分で補助額が異なる</x:v>
      </x:c>
      <x:c r="F14" s="25" t="str">
        <x:v>断熱等級・省エネ率・再エネ・HEMS</x:v>
      </x:c>
      <x:c r="G14" s="25" t="str">
        <x:v>環境省 住宅脱炭素化資料</x:v>
      </x:c>
      <x:c r="H14" s="47" t="n">
        <x:v>46235</x:v>
      </x:c>
    </x:row>
    <x:row r="15" ht="52" customHeight="1">
      <x:c r="A15" s="45" t="str">
        <x:v>住宅CFP・EPD</x:v>
      </x:c>
      <x:c r="B15" s="25" t="str">
        <x:v>90万円／80万円</x:v>
      </x:c>
      <x:c r="C15" s="25" t="str">
        <x:v>戸建住宅</x:v>
      </x:c>
      <x:c r="D15" s="25" t="str">
        <x:v>概算要求</x:v>
      </x:c>
      <x:c r="E15" s="25" t="str">
        <x:v>GX志向型住宅とは別枠</x:v>
      </x:c>
      <x:c r="F15" s="25" t="str">
        <x:v>CFP算定・EPD取得等の要件</x:v>
      </x:c>
      <x:c r="G15" s="25" t="str">
        <x:v>環境省 住宅脱炭素化資料</x:v>
      </x:c>
      <x:c r="H15" s="47" t="n">
        <x:v>46235</x:v>
      </x:c>
    </x:row>
    <x:row r="16" ht="52" customHeight="1">
      <x:c r="A16" s="45" t="str">
        <x:v>ZEH-M</x:v>
      </x:c>
      <x:c r="B16" s="25" t="str">
        <x:v>40万円／戸</x:v>
      </x:c>
      <x:c r="C16" s="25" t="str">
        <x:v>集合住宅</x:v>
      </x:c>
      <x:c r="D16" s="25" t="str">
        <x:v>概算要求</x:v>
      </x:c>
      <x:c r="E16" s="25" t="str">
        <x:v>高層は過去採択の継続分のみ</x:v>
      </x:c>
      <x:c r="F16" s="25" t="str">
        <x:v>住棟区分・性能要件・蓄電池等の別支援</x:v>
      </x:c>
      <x:c r="G16" s="25" t="str">
        <x:v>環境省 住宅脱炭素化資料</x:v>
      </x:c>
      <x:c r="H16" s="47" t="n">
        <x:v>46235</x:v>
      </x:c>
    </x:row>
    <x:row r="17" ht="52" customHeight="1">
      <x:c r="A17" s="46" t="str">
        <x:v>太陽光補助見直し</x:v>
      </x:c>
      <x:c r="B17" s="31" t="str">
        <x:v>金額未定</x:v>
      </x:c>
      <x:c r="C17" s="31" t="str">
        <x:v>国の新規補助事業</x:v>
      </x:c>
      <x:c r="D17" s="31" t="str">
        <x:v>方針公表</x:v>
      </x:c>
      <x:c r="E17" s="31" t="str">
        <x:v>従来型シリコンパネル本体を対象外とする方針</x:v>
      </x:c>
      <x:c r="F17" s="31" t="str">
        <x:v>工事・PCS・蓄電池・自治体制度等は制度別確認</x:v>
      </x:c>
      <x:c r="G17" s="31" t="str">
        <x:v>環境省 補助金・基金見直し資料</x:v>
      </x:c>
      <x:c r="H17" s="48" t="n">
        <x:v>46235</x:v>
      </x:c>
    </x:row>
    <x:row r="18">
      <x:c r="A18" s="2"/>
      <x:c r="B18" s="2"/>
      <x:c r="C18" s="2"/>
      <x:c r="D18" s="2"/>
      <x:c r="E18" s="2"/>
      <x:c r="F18" s="2"/>
      <x:c r="G18" s="2"/>
      <x:c r="H18" s="2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39" t="str">
        <x:v>使い方</x:v>
      </x:c>
      <x:c r="B20" s="39"/>
      <x:c r="C20" s="39"/>
      <x:c r="D20" s="39"/>
      <x:c r="E20" s="39"/>
      <x:c r="F20" s="39"/>
      <x:c r="G20" s="39"/>
      <x:c r="H20" s="39"/>
    </x:row>
    <x:row r="21">
      <x:c r="A21" s="18" t="str">
        <x:v>1</x:v>
      </x:c>
      <x:c r="B21" s="18" t="str">
        <x:v>制度Trackerで対象と公表状況を絞り込みます。</x:v>
      </x:c>
      <x:c r="C21" s="18"/>
      <x:c r="D21" s="18"/>
      <x:c r="E21" s="18"/>
      <x:c r="F21" s="18"/>
      <x:c r="G21" s="18"/>
      <x:c r="H21" s="18"/>
    </x:row>
    <x:row r="22">
      <x:c r="A22" s="18" t="str">
        <x:v>2</x:v>
      </x:c>
      <x:c r="B22" s="18" t="str">
        <x:v>一次情報URLを開き、対象経費・公募期間・併用可否を確認します。確認欄に進捗を記録します。</x:v>
      </x:c>
      <x:c r="C22" s="18"/>
      <x:c r="D22" s="18"/>
      <x:c r="E22" s="18"/>
      <x:c r="F22" s="18"/>
      <x:c r="G22" s="18"/>
      <x:c r="H22" s="18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</x:sheetData>
  <x:mergeCells>
    <x:mergeCell ref="A3:H3"/>
    <x:mergeCell ref="A5:D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D59B1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7" hidden="0" customWidth="1"/>
    <x:col min="2" max="2" width="28" hidden="0" customWidth="1"/>
    <x:col min="3" max="3" width="42" hidden="0" customWidth="1"/>
    <x:col min="4" max="4" width="12" hidden="0" customWidth="1"/>
    <x:col min="5" max="5" width="14" hidden="0" customWidth="1"/>
    <x:col min="6" max="6" width="14" hidden="0" customWidth="1"/>
    <x:col min="7" max="7" width="34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公募前から始める申請準備</x:v>
      </x:c>
      <x:c r="B2" s="2"/>
      <x:c r="C2" s="2"/>
      <x:c r="D2" s="2"/>
      <x:c r="E2" s="2"/>
      <x:c r="F2" s="2"/>
      <x:c r="G2" s="2"/>
    </x:row>
    <x:row r="3">
      <x:c r="A3" s="4" t="str">
        <x:v>制度名が確定する前でも進められる確認を整理しています。完了日・担当者は利用者が入力してください。</x:v>
      </x:c>
      <x:c r="B3" s="4" t="str">
        <x:v>制度名が確定する前でも進められる確認を整理しています。完了日・担当者は利用者が入力してください。</x:v>
      </x:c>
      <x:c r="C3" s="4" t="str">
        <x:v>制度名が確定する前でも進められる確認を整理しています。完了日・担当者は利用者が入力してください。</x:v>
      </x:c>
      <x:c r="D3" s="4" t="str">
        <x:v>制度名が確定する前でも進められる確認を整理しています。完了日・担当者は利用者が入力してください。</x:v>
      </x:c>
      <x:c r="E3" s="4" t="str">
        <x:v>制度名が確定する前でも進められる確認を整理しています。完了日・担当者は利用者が入力してください。</x:v>
      </x:c>
      <x:c r="F3" s="4" t="str">
        <x:v>制度名が確定する前でも進められる確認を整理しています。完了日・担当者は利用者が入力してください。</x:v>
      </x:c>
      <x:c r="G3" s="4" t="str">
        <x:v>制度名が確定する前でも進められる確認を整理しています。完了日・担当者は利用者が入力してください。</x:v>
      </x:c>
    </x:row>
    <x:row r="4">
      <x:c r="A4" s="2"/>
      <x:c r="B4" s="2"/>
      <x:c r="C4" s="2"/>
      <x:c r="D4" s="2"/>
      <x:c r="E4" s="2"/>
      <x:c r="F4" s="2"/>
      <x:c r="G4" s="2"/>
    </x:row>
    <x:row r="5">
      <x:c r="A5" s="21" t="str">
        <x:v>No.</x:v>
      </x:c>
      <x:c r="B5" s="22" t="str">
        <x:v>確認項目</x:v>
      </x:c>
      <x:c r="C5" s="22" t="str">
        <x:v>目的</x:v>
      </x:c>
      <x:c r="D5" s="22" t="str">
        <x:v>状態</x:v>
      </x:c>
      <x:c r="E5" s="22" t="str">
        <x:v>担当者</x:v>
      </x:c>
      <x:c r="F5" s="22" t="str">
        <x:v>期限</x:v>
      </x:c>
      <x:c r="G5" s="23" t="str">
        <x:v>メモ</x:v>
      </x:c>
    </x:row>
    <x:row r="6" ht="40" customHeight="1">
      <x:c r="A6" s="24" t="n">
        <x:v>1</x:v>
      </x:c>
      <x:c r="B6" s="25" t="str">
        <x:v>対象者・事業者要件</x:v>
      </x:c>
      <x:c r="C6" s="25" t="str">
        <x:v>申請主体、所有者、PPA・リースの可否を確認</x:v>
      </x:c>
      <x:c r="D6" s="55" t="str">
        <x:v>未着手</x:v>
      </x:c>
      <x:c r="E6" s="55" t="str"/>
      <x:c r="F6" s="56"/>
      <x:c r="G6" s="29" t="str"/>
    </x:row>
    <x:row r="7" ht="40" customHeight="1">
      <x:c r="A7" s="24" t="n">
        <x:v>2</x:v>
      </x:c>
      <x:c r="B7" s="25" t="str">
        <x:v>対象設備・対象経費</x:v>
      </x:c>
      <x:c r="C7" s="25" t="str">
        <x:v>パネル、PCS、蓄電池、工事費等を分解</x:v>
      </x:c>
      <x:c r="D7" s="55" t="str">
        <x:v>未着手</x:v>
      </x:c>
      <x:c r="E7" s="55" t="str"/>
      <x:c r="F7" s="56"/>
      <x:c r="G7" s="29" t="str"/>
    </x:row>
    <x:row r="8" ht="40" customHeight="1">
      <x:c r="A8" s="24" t="n">
        <x:v>3</x:v>
      </x:c>
      <x:c r="B8" s="25" t="str">
        <x:v>設備仕様・性能証明</x:v>
      </x:c>
      <x:c r="C8" s="25" t="str">
        <x:v>型番、認証、効率、容量、製品保証を整理</x:v>
      </x:c>
      <x:c r="D8" s="55" t="str">
        <x:v>未着手</x:v>
      </x:c>
      <x:c r="E8" s="55" t="str"/>
      <x:c r="F8" s="56"/>
      <x:c r="G8" s="29" t="str"/>
    </x:row>
    <x:row r="9" ht="40" customHeight="1">
      <x:c r="A9" s="24" t="n">
        <x:v>4</x:v>
      </x:c>
      <x:c r="B9" s="25" t="str">
        <x:v>設置場所・権利関係</x:v>
      </x:c>
      <x:c r="C9" s="25" t="str">
        <x:v>所有権、賃貸借、地域要件、用途地域を確認</x:v>
      </x:c>
      <x:c r="D9" s="55" t="str">
        <x:v>未着手</x:v>
      </x:c>
      <x:c r="E9" s="55" t="str"/>
      <x:c r="F9" s="56"/>
      <x:c r="G9" s="29" t="str"/>
    </x:row>
    <x:row r="10" ht="40" customHeight="1">
      <x:c r="A10" s="24" t="n">
        <x:v>5</x:v>
      </x:c>
      <x:c r="B10" s="25" t="str">
        <x:v>年間需要・発電データ</x:v>
      </x:c>
      <x:c r="C10" s="25" t="str">
        <x:v>自家消費率と効果試算に必要なデータを準備</x:v>
      </x:c>
      <x:c r="D10" s="55" t="str">
        <x:v>未着手</x:v>
      </x:c>
      <x:c r="E10" s="55" t="str"/>
      <x:c r="F10" s="56"/>
      <x:c r="G10" s="29" t="str"/>
    </x:row>
    <x:row r="11" ht="40" customHeight="1">
      <x:c r="A11" s="24" t="n">
        <x:v>6</x:v>
      </x:c>
      <x:c r="B11" s="25" t="str">
        <x:v>見積・契約スケジュール</x:v>
      </x:c>
      <x:c r="C11" s="25" t="str">
        <x:v>交付決定前着手禁止等に備えて順序を確認</x:v>
      </x:c>
      <x:c r="D11" s="55" t="str">
        <x:v>未着手</x:v>
      </x:c>
      <x:c r="E11" s="55" t="str"/>
      <x:c r="F11" s="56"/>
      <x:c r="G11" s="29" t="str"/>
    </x:row>
    <x:row r="12" ht="40" customHeight="1">
      <x:c r="A12" s="24" t="n">
        <x:v>7</x:v>
      </x:c>
      <x:c r="B12" s="25" t="str">
        <x:v>補助対象期間</x:v>
      </x:c>
      <x:c r="C12" s="25" t="str">
        <x:v>発注・工事・支払・実績報告の期限を確認</x:v>
      </x:c>
      <x:c r="D12" s="55" t="str">
        <x:v>未着手</x:v>
      </x:c>
      <x:c r="E12" s="55" t="str"/>
      <x:c r="F12" s="56"/>
      <x:c r="G12" s="29" t="str"/>
    </x:row>
    <x:row r="13" ht="40" customHeight="1">
      <x:c r="A13" s="24" t="n">
        <x:v>8</x:v>
      </x:c>
      <x:c r="B13" s="25" t="str">
        <x:v>他制度との併用</x:v>
      </x:c>
      <x:c r="C13" s="25" t="str">
        <x:v>国・自治体・税制・FIT/FIPとの重複可否を確認</x:v>
      </x:c>
      <x:c r="D13" s="55" t="str">
        <x:v>未着手</x:v>
      </x:c>
      <x:c r="E13" s="55" t="str"/>
      <x:c r="F13" s="56"/>
      <x:c r="G13" s="29" t="str"/>
    </x:row>
    <x:row r="14" ht="40" customHeight="1">
      <x:c r="A14" s="24" t="n">
        <x:v>9</x:v>
      </x:c>
      <x:c r="B14" s="25" t="str">
        <x:v>温室効果ガス削減量</x:v>
      </x:c>
      <x:c r="C14" s="25" t="str">
        <x:v>申請・報告で必要となる算定根拠を準備</x:v>
      </x:c>
      <x:c r="D14" s="55" t="str">
        <x:v>未着手</x:v>
      </x:c>
      <x:c r="E14" s="55" t="str"/>
      <x:c r="F14" s="56"/>
      <x:c r="G14" s="29" t="str"/>
    </x:row>
    <x:row r="15" ht="40" customHeight="1">
      <x:c r="A15" s="24" t="n">
        <x:v>10</x:v>
      </x:c>
      <x:c r="B15" s="25" t="str">
        <x:v>災害時運用・BCP</x:v>
      </x:c>
      <x:c r="C15" s="25" t="str">
        <x:v>公共施設や蓄電池案件の運用要件を確認</x:v>
      </x:c>
      <x:c r="D15" s="55" t="str">
        <x:v>未着手</x:v>
      </x:c>
      <x:c r="E15" s="55" t="str"/>
      <x:c r="F15" s="56"/>
      <x:c r="G15" s="29" t="str"/>
    </x:row>
    <x:row r="16" ht="40" customHeight="1">
      <x:c r="A16" s="24" t="n">
        <x:v>11</x:v>
      </x:c>
      <x:c r="B16" s="25" t="str">
        <x:v>調達・入札条件</x:v>
      </x:c>
      <x:c r="C16" s="25" t="str">
        <x:v>自治体・公共案件の手続、PPA条件を確認</x:v>
      </x:c>
      <x:c r="D16" s="55" t="str">
        <x:v>未着手</x:v>
      </x:c>
      <x:c r="E16" s="55" t="str"/>
      <x:c r="F16" s="56"/>
      <x:c r="G16" s="29" t="str"/>
    </x:row>
    <x:row r="17" ht="40" customHeight="1">
      <x:c r="A17" s="30" t="n">
        <x:v>12</x:v>
      </x:c>
      <x:c r="B17" s="31" t="str">
        <x:v>一次情報の再確認</x:v>
      </x:c>
      <x:c r="C17" s="31" t="str">
        <x:v>公募開始時に要領・FAQ・様式の最新版を保存</x:v>
      </x:c>
      <x:c r="D17" s="57" t="str">
        <x:v>未着手</x:v>
      </x:c>
      <x:c r="E17" s="57" t="str"/>
      <x:c r="F17" s="58"/>
      <x:c r="G17" s="35" t="str"/>
    </x:row>
    <x:row r="18">
      <x:c r="A18" s="2"/>
      <x:c r="B18" s="2"/>
      <x:c r="C18" s="2"/>
      <x:c r="D18" s="2"/>
      <x:c r="E18" s="2"/>
      <x:c r="F18" s="2"/>
      <x:c r="G18" s="2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</x:sheetData>
  <x:conditionalFormatting sqref="D6:D17">
    <x:cfRule type="containsText" dxfId="2" priority="1" operator="containsText" text="完了"/>
    <x:cfRule type="containsText" dxfId="3" priority="2" operator="containsText" text="確認中"/>
  </x:conditionalFormatting>
  <x:dataValidations count="1">
    <x:dataValidation type="list" sqref="D6:D17">
      <x:formula1>"未着手,確認中,完了,対象外"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ad8969bee5d4fb0"/>
  </x:tableParts>
</x:worksheet>
</file>

<file path=xl/worksheets/sheet4.xml><?xml version="1.0" encoding="utf-8"?>
<x:worksheet xmlns:x="http://schemas.openxmlformats.org/spreadsheetml/2006/main">
  <x:sheetPr>
    <x:tabColor rgb="FF7A8A8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8" hidden="0" customWidth="1"/>
    <x:col min="2" max="2" width="34" hidden="0" customWidth="1"/>
    <x:col min="3" max="3" width="14" hidden="0" customWidth="1"/>
    <x:col min="4" max="4" width="80" hidden="0" customWidth="1"/>
    <x:col min="5" max="5" width="13" hidden="0" customWidth="1"/>
  </x:cols>
  <x:sheetData>
    <x:row r="1">
      <x:c r="A1" s="2"/>
      <x:c r="B1" s="2"/>
      <x:c r="C1" s="2"/>
      <x:c r="D1" s="2"/>
      <x:c r="E1" s="2"/>
    </x:row>
    <x:row r="2">
      <x:c r="A2" s="3" t="str">
        <x:v>出典・確認先</x:v>
      </x:c>
      <x:c r="B2" s="2"/>
      <x:c r="C2" s="2"/>
      <x:c r="D2" s="2"/>
      <x:c r="E2" s="2"/>
    </x:row>
    <x:row r="3">
      <x:c r="A3" s="4" t="str">
        <x:v>制度Trackerの根拠URLを制度単位で一覧化しています。公募開始後は、同じURLでも内容が更新される場合があります。</x:v>
      </x:c>
      <x:c r="B3" s="4" t="str">
        <x:v>制度Trackerの根拠URLを制度単位で一覧化しています。公募開始後は、同じURLでも内容が更新される場合があります。</x:v>
      </x:c>
      <x:c r="C3" s="4" t="str">
        <x:v>制度Trackerの根拠URLを制度単位で一覧化しています。公募開始後は、同じURLでも内容が更新される場合があります。</x:v>
      </x:c>
      <x:c r="D3" s="4" t="str">
        <x:v>制度Trackerの根拠URLを制度単位で一覧化しています。公募開始後は、同じURLでも内容が更新される場合があります。</x:v>
      </x:c>
      <x:c r="E3" s="4" t="str">
        <x:v>制度Trackerの根拠URLを制度単位で一覧化しています。公募開始後は、同じURLでも内容が更新される場合があります。</x:v>
      </x:c>
    </x:row>
    <x:row r="4">
      <x:c r="A4" s="2"/>
      <x:c r="B4" s="2"/>
      <x:c r="C4" s="2"/>
      <x:c r="D4" s="2"/>
      <x:c r="E4" s="2"/>
    </x:row>
    <x:row r="5">
      <x:c r="A5" s="21" t="str">
        <x:v>ID</x:v>
      </x:c>
      <x:c r="B5" s="22" t="str">
        <x:v>制度・施策</x:v>
      </x:c>
      <x:c r="C5" s="22" t="str">
        <x:v>省庁</x:v>
      </x:c>
      <x:c r="D5" s="22" t="str">
        <x:v>参照URL</x:v>
      </x:c>
      <x:c r="E5" s="23" t="str">
        <x:v>公表年月</x:v>
      </x:c>
    </x:row>
    <x:row r="6" ht="32" customHeight="1">
      <x:c r="A6" s="24" t="str">
        <x:v>R01</x:v>
      </x:c>
      <x:c r="B6" s="25" t="str">
        <x:v>補助金・基金の見直し方針</x:v>
      </x:c>
      <x:c r="C6" s="25" t="str">
        <x:v>環境省</x:v>
      </x:c>
      <x:c r="D6" s="25" t="str">
        <x:v>https://www.env.go.jp/content/000425987.pdf</x:v>
      </x:c>
      <x:c r="E6" s="62" t="str">
        <x:v>2026-08</x:v>
      </x:c>
    </x:row>
    <x:row r="7" ht="32" customHeight="1">
      <x:c r="A7" s="24" t="str">
        <x:v>R02</x:v>
      </x:c>
      <x:c r="B7" s="25" t="str">
        <x:v>ペロブスカイト太陽電池の社会実装モデル導入支援</x:v>
      </x:c>
      <x:c r="C7" s="25" t="str">
        <x:v>環境省</x:v>
      </x:c>
      <x:c r="D7" s="25" t="str">
        <x:v>https://www.env.go.jp/content/000425862.pdf</x:v>
      </x:c>
      <x:c r="E7" s="62" t="str">
        <x:v>2026-08</x:v>
      </x:c>
    </x:row>
    <x:row r="8" ht="32" customHeight="1">
      <x:c r="A8" s="24" t="str">
        <x:v>R03</x:v>
      </x:c>
      <x:c r="B8" s="25" t="str">
        <x:v>脱炭素志向型住宅の導入支援</x:v>
      </x:c>
      <x:c r="C8" s="25" t="str">
        <x:v>環境省</x:v>
      </x:c>
      <x:c r="D8" s="25" t="str">
        <x:v>https://www.env.go.jp/content/000425877.pdf</x:v>
      </x:c>
      <x:c r="E8" s="62" t="str">
        <x:v>2026-08</x:v>
      </x:c>
    </x:row>
    <x:row r="9" ht="32" customHeight="1">
      <x:c r="A9" s="24" t="str">
        <x:v>R04</x:v>
      </x:c>
      <x:c r="B9" s="25" t="str">
        <x:v>CFP・EPD表示建材を使う新築住宅支援</x:v>
      </x:c>
      <x:c r="C9" s="25" t="str">
        <x:v>環境省</x:v>
      </x:c>
      <x:c r="D9" s="25" t="str">
        <x:v>https://www.env.go.jp/content/000426291.pdf</x:v>
      </x:c>
      <x:c r="E9" s="62" t="str">
        <x:v>2026-08</x:v>
      </x:c>
    </x:row>
    <x:row r="10" ht="32" customHeight="1">
      <x:c r="A10" s="24" t="str">
        <x:v>R05</x:v>
      </x:c>
      <x:c r="B10" s="25" t="str">
        <x:v>ZEH-M・ZEHリノベ・付帯設備支援</x:v>
      </x:c>
      <x:c r="C10" s="25" t="str">
        <x:v>環境省</x:v>
      </x:c>
      <x:c r="D10" s="25" t="str">
        <x:v>https://www.env.go.jp/content/000426291.pdf</x:v>
      </x:c>
      <x:c r="E10" s="62" t="str">
        <x:v>2026-08</x:v>
      </x:c>
    </x:row>
    <x:row r="11" ht="32" customHeight="1">
      <x:c r="A11" s="24" t="str">
        <x:v>R06</x:v>
      </x:c>
      <x:c r="B11" s="25" t="str">
        <x:v>既存住宅の断熱リフォーム支援</x:v>
      </x:c>
      <x:c r="C11" s="25" t="str">
        <x:v>環境省</x:v>
      </x:c>
      <x:c r="D11" s="25" t="str">
        <x:v>https://www.env.go.jp/content/000426291.pdf</x:v>
      </x:c>
      <x:c r="E11" s="62" t="str">
        <x:v>2026-08</x:v>
      </x:c>
    </x:row>
    <x:row r="12" ht="32" customHeight="1">
      <x:c r="A12" s="24" t="str">
        <x:v>R07</x:v>
      </x:c>
      <x:c r="B12" s="25" t="str">
        <x:v>断熱窓への改修促進</x:v>
      </x:c>
      <x:c r="C12" s="25" t="str">
        <x:v>環境省</x:v>
      </x:c>
      <x:c r="D12" s="25" t="str">
        <x:v>https://www.env.go.jp/content/000426291.pdf</x:v>
      </x:c>
      <x:c r="E12" s="62" t="str">
        <x:v>2026-08</x:v>
      </x:c>
    </x:row>
    <x:row r="13" ht="32" customHeight="1">
      <x:c r="A13" s="24" t="str">
        <x:v>R08</x:v>
      </x:c>
      <x:c r="B13" s="25" t="str">
        <x:v>民間企業等による再エネ導入・地域共生加速化</x:v>
      </x:c>
      <x:c r="C13" s="25" t="str">
        <x:v>環境省</x:v>
      </x:c>
      <x:c r="D13" s="25" t="str">
        <x:v>https://www.env.go.jp/content/000425867.pdf</x:v>
      </x:c>
      <x:c r="E13" s="62" t="str">
        <x:v>2026-08</x:v>
      </x:c>
    </x:row>
    <x:row r="14" ht="32" customHeight="1">
      <x:c r="A14" s="24" t="str">
        <x:v>R09</x:v>
      </x:c>
      <x:c r="B14" s="25" t="str">
        <x:v>ストレージパリティ支援</x:v>
      </x:c>
      <x:c r="C14" s="25" t="str">
        <x:v>環境省</x:v>
      </x:c>
      <x:c r="D14" s="25" t="str">
        <x:v>https://www.env.go.jp/content/000425867.pdf</x:v>
      </x:c>
      <x:c r="E14" s="62" t="str">
        <x:v>2026-08</x:v>
      </x:c>
    </x:row>
    <x:row r="15" ht="32" customHeight="1">
      <x:c r="A15" s="24" t="str">
        <x:v>R10</x:v>
      </x:c>
      <x:c r="B15" s="25" t="str">
        <x:v>設置場所特性型PV（カーポート・壁面・窓等）</x:v>
      </x:c>
      <x:c r="C15" s="25" t="str">
        <x:v>環境省</x:v>
      </x:c>
      <x:c r="D15" s="25" t="str">
        <x:v>https://www.env.go.jp/content/000425867.pdf</x:v>
      </x:c>
      <x:c r="E15" s="62" t="str">
        <x:v>2026-08</x:v>
      </x:c>
    </x:row>
    <x:row r="16" ht="32" customHeight="1">
      <x:c r="A16" s="24" t="str">
        <x:v>R11</x:v>
      </x:c>
      <x:c r="B16" s="25" t="str">
        <x:v>公共施設等の地域レジリエンス・脱炭素化</x:v>
      </x:c>
      <x:c r="C16" s="25" t="str">
        <x:v>環境省</x:v>
      </x:c>
      <x:c r="D16" s="25" t="str">
        <x:v>https://www.env.go.jp/content/000425866.pdf</x:v>
      </x:c>
      <x:c r="E16" s="62" t="str">
        <x:v>2026-08</x:v>
      </x:c>
    </x:row>
    <x:row r="17" ht="32" customHeight="1">
      <x:c r="A17" s="24" t="str">
        <x:v>R12</x:v>
      </x:c>
      <x:c r="B17" s="25" t="str">
        <x:v>GX戦略地域制度</x:v>
      </x:c>
      <x:c r="C17" s="25" t="str">
        <x:v>環境省</x:v>
      </x:c>
      <x:c r="D17" s="25" t="str">
        <x:v>https://www.env.go.jp/content/000425861.pdf</x:v>
      </x:c>
      <x:c r="E17" s="62" t="str">
        <x:v>2026-08</x:v>
      </x:c>
    </x:row>
    <x:row r="18" ht="32" customHeight="1">
      <x:c r="A18" s="24" t="str">
        <x:v>R13</x:v>
      </x:c>
      <x:c r="B18" s="25" t="str">
        <x:v>地域資源を活用したエネルギー循環・経済成長</x:v>
      </x:c>
      <x:c r="C18" s="25" t="str">
        <x:v>環境省</x:v>
      </x:c>
      <x:c r="D18" s="25" t="str">
        <x:v>https://www.env.go.jp/content/000425863.pdf</x:v>
      </x:c>
      <x:c r="E18" s="62" t="str">
        <x:v>2026-08</x:v>
      </x:c>
    </x:row>
    <x:row r="19" ht="32" customHeight="1">
      <x:c r="A19" s="24" t="str">
        <x:v>R14</x:v>
      </x:c>
      <x:c r="B19" s="25" t="str">
        <x:v>地域脱炭素の具体施策実装支援</x:v>
      </x:c>
      <x:c r="C19" s="25" t="str">
        <x:v>環境省</x:v>
      </x:c>
      <x:c r="D19" s="25" t="str">
        <x:v>https://www.env.go.jp/content/000425865.pdf</x:v>
      </x:c>
      <x:c r="E19" s="62" t="str">
        <x:v>2026-08</x:v>
      </x:c>
    </x:row>
    <x:row r="20" ht="32" customHeight="1">
      <x:c r="A20" s="24" t="str">
        <x:v>R15</x:v>
      </x:c>
      <x:c r="B20" s="25" t="str">
        <x:v>データセンター脱炭素化支援</x:v>
      </x:c>
      <x:c r="C20" s="25" t="str">
        <x:v>環境省</x:v>
      </x:c>
      <x:c r="D20" s="25" t="str">
        <x:v>https://www.env.go.jp/content/000425869.pdf</x:v>
      </x:c>
      <x:c r="E20" s="62" t="str">
        <x:v>2026-08</x:v>
      </x:c>
    </x:row>
    <x:row r="21" ht="32" customHeight="1">
      <x:c r="A21" s="24" t="str">
        <x:v>R16</x:v>
      </x:c>
      <x:c r="B21" s="25" t="str">
        <x:v>建築物等のZEB化・省CO2化普及加速</x:v>
      </x:c>
      <x:c r="C21" s="25" t="str">
        <x:v>環境省</x:v>
      </x:c>
      <x:c r="D21" s="25" t="str">
        <x:v>https://www.env.go.jp/content/000426291.pdf</x:v>
      </x:c>
      <x:c r="E21" s="62" t="str">
        <x:v>2026-08</x:v>
      </x:c>
    </x:row>
    <x:row r="22" ht="32" customHeight="1">
      <x:c r="A22" s="24" t="str">
        <x:v>R17</x:v>
      </x:c>
      <x:c r="B22" s="25" t="str">
        <x:v>Scope3企業間連携設備投資</x:v>
      </x:c>
      <x:c r="C22" s="25" t="str">
        <x:v>環境省</x:v>
      </x:c>
      <x:c r="D22" s="25" t="str">
        <x:v>https://www.env.go.jp/content/000425882.pdf</x:v>
      </x:c>
      <x:c r="E22" s="62" t="str">
        <x:v>2026-08</x:v>
      </x:c>
    </x:row>
    <x:row r="23" ht="32" customHeight="1">
      <x:c r="A23" s="24" t="str">
        <x:v>R18</x:v>
      </x:c>
      <x:c r="B23" s="25" t="str">
        <x:v>SHIFT事業</x:v>
      </x:c>
      <x:c r="C23" s="25" t="str">
        <x:v>環境省</x:v>
      </x:c>
      <x:c r="D23" s="25" t="str">
        <x:v>https://www.env.go.jp/content/000425883.pdf</x:v>
      </x:c>
      <x:c r="E23" s="62" t="str">
        <x:v>2026-08</x:v>
      </x:c>
    </x:row>
    <x:row r="24" ht="32" customHeight="1">
      <x:c r="A24" s="24" t="str">
        <x:v>R19</x:v>
      </x:c>
      <x:c r="B24" s="25" t="str">
        <x:v>商用車等の電動化促進事業</x:v>
      </x:c>
      <x:c r="C24" s="25" t="str">
        <x:v>環境省</x:v>
      </x:c>
      <x:c r="D24" s="25" t="str">
        <x:v>https://www.env.go.jp/content/000425888.pdf</x:v>
      </x:c>
      <x:c r="E24" s="62" t="str">
        <x:v>2026-08</x:v>
      </x:c>
    </x:row>
    <x:row r="25" ht="32" customHeight="1">
      <x:c r="A25" s="24" t="str">
        <x:v>R20</x:v>
      </x:c>
      <x:c r="B25" s="25" t="str">
        <x:v>総合モビリティ脱炭素化促進事業</x:v>
      </x:c>
      <x:c r="C25" s="25" t="str">
        <x:v>環境省</x:v>
      </x:c>
      <x:c r="D25" s="25" t="str">
        <x:v>https://www.env.go.jp/content/000425891.pdf</x:v>
      </x:c>
      <x:c r="E25" s="62" t="str">
        <x:v>2026-08</x:v>
      </x:c>
    </x:row>
    <x:row r="26" ht="32" customHeight="1">
      <x:c r="A26" s="24" t="str">
        <x:v>R21</x:v>
      </x:c>
      <x:c r="B26" s="25" t="str">
        <x:v>太陽光パネル等の資源循環高度化設備導入</x:v>
      </x:c>
      <x:c r="C26" s="25" t="str">
        <x:v>環境省</x:v>
      </x:c>
      <x:c r="D26" s="25" t="str">
        <x:v>https://www.env.go.jp/content/000425895.pdf</x:v>
      </x:c>
      <x:c r="E26" s="62" t="str">
        <x:v>2026-08</x:v>
      </x:c>
    </x:row>
    <x:row r="27" ht="32" customHeight="1">
      <x:c r="A27" s="24" t="str">
        <x:v>R22</x:v>
      </x:c>
      <x:c r="B27" s="25" t="str">
        <x:v>2027年度FIT/FIP価格区分</x:v>
      </x:c>
      <x:c r="C27" s="25" t="str">
        <x:v>経済産業省・資源エネルギー庁</x:v>
      </x:c>
      <x:c r="D27" s="25" t="str">
        <x:v>https://www.meti.go.jp/press/2025/03/20260319004/20260319004.html</x:v>
      </x:c>
      <x:c r="E27" s="64" t="n">
        <x:v>46100</x:v>
      </x:c>
    </x:row>
    <x:row r="28" ht="32" customHeight="1">
      <x:c r="A28" s="24" t="str">
        <x:v>R23</x:v>
      </x:c>
      <x:c r="B28" s="25" t="str">
        <x:v>屋根設置太陽光の設置余地報告</x:v>
      </x:c>
      <x:c r="C28" s="25" t="str">
        <x:v>資源エネルギー庁</x:v>
      </x:c>
      <x:c r="D28" s="25" t="str">
        <x:v>https://www.enecho.meti.go.jp/about/special/johoteikyo/rooftop_solar.html</x:v>
      </x:c>
      <x:c r="E28" s="62" t="str">
        <x:v>2026</x:v>
      </x:c>
    </x:row>
    <x:row r="29" ht="32" customHeight="1">
      <x:c r="A29" s="24" t="str">
        <x:v>R24</x:v>
      </x:c>
      <x:c r="B29" s="25" t="str">
        <x:v>新規連系PV・蓄電池のサイバーセキュリティ要件</x:v>
      </x:c>
      <x:c r="C29" s="25" t="str">
        <x:v>資源エネルギー庁</x:v>
      </x:c>
      <x:c r="D29" s="25" t="str">
        <x:v>https://www.enecho.meti.go.jp/form/form-keyword.html</x:v>
      </x:c>
      <x:c r="E29" s="62" t="str">
        <x:v>2026</x:v>
      </x:c>
    </x:row>
    <x:row r="30" ht="32" customHeight="1">
      <x:c r="A30" s="24" t="str">
        <x:v>R25</x:v>
      </x:c>
      <x:c r="B30" s="25" t="str">
        <x:v>太陽光発電導入拡大等技術開発事業 第3回公募</x:v>
      </x:c>
      <x:c r="C30" s="25" t="str">
        <x:v>NEDO</x:v>
      </x:c>
      <x:c r="D30" s="25" t="str">
        <x:v>https://www.nedo.go.jp/koubo/FF1_100475.html</x:v>
      </x:c>
      <x:c r="E30" s="64" t="n">
        <x:v>46274</x:v>
      </x:c>
    </x:row>
    <x:row r="31" ht="32" customHeight="1">
      <x:c r="A31" s="24" t="str">
        <x:v>R26</x:v>
      </x:c>
      <x:c r="B31" s="25" t="str">
        <x:v>令和7年度補正 CEV導入促進補助金</x:v>
      </x:c>
      <x:c r="C31" s="25" t="str">
        <x:v>経済産業省</x:v>
      </x:c>
      <x:c r="D31" s="25" t="str">
        <x:v>https://www.meti.go.jp/policy/mono_info_service/mono/automobile/cev/r7h_cev.html</x:v>
      </x:c>
      <x:c r="E31" s="64" t="n">
        <x:v>46112</x:v>
      </x:c>
    </x:row>
    <x:row r="32" ht="32" customHeight="1">
      <x:c r="A32" s="24" t="str">
        <x:v>R27</x:v>
      </x:c>
      <x:c r="B32" s="25" t="str">
        <x:v>令和7年度補正 充電・充てん設備等導入促進補助金</x:v>
      </x:c>
      <x:c r="C32" s="25" t="str">
        <x:v>経済産業省</x:v>
      </x:c>
      <x:c r="D32" s="25" t="str">
        <x:v>https://www.meti.go.jp/policy/mono_info_service/mono/automobile/cev/r7hosei_juden.html</x:v>
      </x:c>
      <x:c r="E32" s="64" t="n">
        <x:v>46185</x:v>
      </x:c>
    </x:row>
    <x:row r="33" ht="32" customHeight="1">
      <x:c r="A33" s="24" t="str">
        <x:v>R28</x:v>
      </x:c>
      <x:c r="B33" s="25" t="str">
        <x:v>住宅省エネ2026キャンペーン</x:v>
      </x:c>
      <x:c r="C33" s="25" t="str">
        <x:v>国土交通省・環境省・経済産業省</x:v>
      </x:c>
      <x:c r="D33" s="25" t="str">
        <x:v>https://jutaku-shoene2026.mlit.go.jp/</x:v>
      </x:c>
      <x:c r="E33" s="62" t="str">
        <x:v>2026</x:v>
      </x:c>
    </x:row>
    <x:row r="34" ht="32" customHeight="1">
      <x:c r="A34" s="24" t="str">
        <x:v>R29</x:v>
      </x:c>
      <x:c r="B34" s="25" t="str">
        <x:v>地域脱炭素推進交付金</x:v>
      </x:c>
      <x:c r="C34" s="25" t="str">
        <x:v>環境省</x:v>
      </x:c>
      <x:c r="D34" s="25" t="str">
        <x:v>https://policies.env.go.jp/policy/roadmap/grants/</x:v>
      </x:c>
      <x:c r="E34" s="62" t="str">
        <x:v>2026</x:v>
      </x:c>
    </x:row>
    <x:row r="35" ht="32" customHeight="1">
      <x:c r="A35" s="30" t="str">
        <x:v>R30</x:v>
      </x:c>
      <x:c r="B35" s="31" t="str">
        <x:v>自治体独自の太陽光・蓄電池・EV/V2H補助</x:v>
      </x:c>
      <x:c r="C35" s="31" t="str">
        <x:v>都道府県・市区町村</x:v>
      </x:c>
      <x:c r="D35" s="31" t="str">
        <x:v>自治体ごとの公式資料未収集</x:v>
      </x:c>
      <x:c r="E35" s="66" t="str">
        <x:v>随時</x:v>
      </x:c>
    </x:row>
  </x:sheetData>
  <x:pageMargins left="0.7" right="0.7" top="0.75" bottom="0.75" header="0.3" footer="0.3"/>
  <x:tableParts count="1">
    <x:tablePart xmlns:r="http://schemas.openxmlformats.org/officeDocument/2006/relationships" r:id="R2cf166069c604e50"/>
  </x:tableParts>
</x:worksheet>
</file>